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\Desktop\EPECON\Tehotaulukot\"/>
    </mc:Choice>
  </mc:AlternateContent>
  <workbookProtection workbookPassword="D672" lockStructure="1"/>
  <bookViews>
    <workbookView xWindow="0" yWindow="0" windowWidth="14295" windowHeight="13605"/>
  </bookViews>
  <sheets>
    <sheet name="KR" sheetId="2" r:id="rId1"/>
    <sheet name="Blad1" sheetId="1" state="hidden" r:id="rId2"/>
  </sheets>
  <definedNames>
    <definedName name="_xlnm.Print_Area" localSheetId="0">KR!$B$1:$I$160</definedName>
  </definedNames>
  <calcPr calcId="152511"/>
</workbook>
</file>

<file path=xl/calcChain.xml><?xml version="1.0" encoding="utf-8"?>
<calcChain xmlns="http://schemas.openxmlformats.org/spreadsheetml/2006/main">
  <c r="AK8" i="1" l="1"/>
  <c r="AK11" i="1"/>
  <c r="AO9" i="1"/>
  <c r="AQ13" i="1"/>
  <c r="AQ29" i="1"/>
  <c r="AQ43" i="1"/>
  <c r="AO18" i="1"/>
  <c r="AO26" i="1"/>
  <c r="AO34" i="1"/>
  <c r="AO42" i="1"/>
  <c r="AK19" i="1"/>
  <c r="AK22" i="1"/>
  <c r="AK27" i="1"/>
  <c r="AK30" i="1"/>
  <c r="AK35" i="1"/>
  <c r="AK38" i="1"/>
  <c r="AK43" i="1"/>
  <c r="AK46" i="1"/>
  <c r="AO13" i="1"/>
  <c r="AO10" i="1" s="1"/>
  <c r="AM13" i="1"/>
  <c r="AK13" i="1"/>
  <c r="G113" i="2" l="1"/>
  <c r="G117" i="2"/>
  <c r="G121" i="2"/>
  <c r="G125" i="2"/>
  <c r="G129" i="2"/>
  <c r="G133" i="2"/>
  <c r="G137" i="2"/>
  <c r="G141" i="2"/>
  <c r="G145" i="2"/>
  <c r="G149" i="2"/>
  <c r="G111" i="2"/>
  <c r="G115" i="2"/>
  <c r="G119" i="2"/>
  <c r="G123" i="2"/>
  <c r="G127" i="2"/>
  <c r="G131" i="2"/>
  <c r="G135" i="2"/>
  <c r="G139" i="2"/>
  <c r="G143" i="2"/>
  <c r="G147" i="2"/>
  <c r="G112" i="2"/>
  <c r="G116" i="2"/>
  <c r="G120" i="2"/>
  <c r="G124" i="2"/>
  <c r="G128" i="2"/>
  <c r="G132" i="2"/>
  <c r="G136" i="2"/>
  <c r="G140" i="2"/>
  <c r="G144" i="2"/>
  <c r="G148" i="2"/>
  <c r="G118" i="2"/>
  <c r="G134" i="2"/>
  <c r="G138" i="2"/>
  <c r="G126" i="2"/>
  <c r="G114" i="2"/>
  <c r="G130" i="2"/>
  <c r="G146" i="2"/>
  <c r="G122" i="2"/>
  <c r="G142" i="2"/>
  <c r="AM9" i="1"/>
  <c r="AM15" i="1"/>
  <c r="AM19" i="1"/>
  <c r="AM23" i="1"/>
  <c r="AM27" i="1"/>
  <c r="AM31" i="1"/>
  <c r="AM35" i="1"/>
  <c r="AM39" i="1"/>
  <c r="AM43" i="1"/>
  <c r="AM47" i="1"/>
  <c r="AM8" i="1"/>
  <c r="AM18" i="1"/>
  <c r="AM22" i="1"/>
  <c r="AM26" i="1"/>
  <c r="AM30" i="1"/>
  <c r="AM34" i="1"/>
  <c r="AM38" i="1"/>
  <c r="AM42" i="1"/>
  <c r="AM46" i="1"/>
  <c r="AM12" i="1"/>
  <c r="AM48" i="1"/>
  <c r="AM40" i="1"/>
  <c r="AM32" i="1"/>
  <c r="AM24" i="1"/>
  <c r="AM16" i="1"/>
  <c r="AQ14" i="1"/>
  <c r="I113" i="2"/>
  <c r="I114" i="2"/>
  <c r="I118" i="2"/>
  <c r="I122" i="2"/>
  <c r="I126" i="2"/>
  <c r="I130" i="2"/>
  <c r="I134" i="2"/>
  <c r="I138" i="2"/>
  <c r="I142" i="2"/>
  <c r="I146" i="2"/>
  <c r="I116" i="2"/>
  <c r="I120" i="2"/>
  <c r="I124" i="2"/>
  <c r="I128" i="2"/>
  <c r="I132" i="2"/>
  <c r="I136" i="2"/>
  <c r="I140" i="2"/>
  <c r="I144" i="2"/>
  <c r="I148" i="2"/>
  <c r="I117" i="2"/>
  <c r="I121" i="2"/>
  <c r="I125" i="2"/>
  <c r="I129" i="2"/>
  <c r="I133" i="2"/>
  <c r="I137" i="2"/>
  <c r="I141" i="2"/>
  <c r="I145" i="2"/>
  <c r="I149" i="2"/>
  <c r="I115" i="2"/>
  <c r="I131" i="2"/>
  <c r="I147" i="2"/>
  <c r="I135" i="2"/>
  <c r="I123" i="2"/>
  <c r="I127" i="2"/>
  <c r="I143" i="2"/>
  <c r="I119" i="2"/>
  <c r="I139" i="2"/>
  <c r="AQ7" i="1"/>
  <c r="AQ11" i="1"/>
  <c r="AQ20" i="1"/>
  <c r="AQ28" i="1"/>
  <c r="AQ36" i="1"/>
  <c r="AQ41" i="1"/>
  <c r="AQ47" i="1"/>
  <c r="AQ10" i="1"/>
  <c r="AQ17" i="1"/>
  <c r="AQ25" i="1"/>
  <c r="AQ33" i="1"/>
  <c r="AQ40" i="1"/>
  <c r="AQ45" i="1"/>
  <c r="AM45" i="1"/>
  <c r="AM37" i="1"/>
  <c r="AM21" i="1"/>
  <c r="AO47" i="1"/>
  <c r="AO39" i="1"/>
  <c r="AO31" i="1"/>
  <c r="AO23" i="1"/>
  <c r="AO15" i="1"/>
  <c r="AQ39" i="1"/>
  <c r="AQ24" i="1"/>
  <c r="AQ9" i="1"/>
  <c r="AM11" i="1"/>
  <c r="F113" i="2"/>
  <c r="F117" i="2"/>
  <c r="F121" i="2"/>
  <c r="F125" i="2"/>
  <c r="F129" i="2"/>
  <c r="F133" i="2"/>
  <c r="F137" i="2"/>
  <c r="F141" i="2"/>
  <c r="F145" i="2"/>
  <c r="F149" i="2"/>
  <c r="F111" i="2"/>
  <c r="F115" i="2"/>
  <c r="F119" i="2"/>
  <c r="F123" i="2"/>
  <c r="F127" i="2"/>
  <c r="F131" i="2"/>
  <c r="F135" i="2"/>
  <c r="F139" i="2"/>
  <c r="F143" i="2"/>
  <c r="F147" i="2"/>
  <c r="F112" i="2"/>
  <c r="F116" i="2"/>
  <c r="F120" i="2"/>
  <c r="F124" i="2"/>
  <c r="F128" i="2"/>
  <c r="F132" i="2"/>
  <c r="F136" i="2"/>
  <c r="F140" i="2"/>
  <c r="F144" i="2"/>
  <c r="F148" i="2"/>
  <c r="F110" i="2"/>
  <c r="F126" i="2"/>
  <c r="F142" i="2"/>
  <c r="F146" i="2"/>
  <c r="F118" i="2"/>
  <c r="F122" i="2"/>
  <c r="F138" i="2"/>
  <c r="F114" i="2"/>
  <c r="F130" i="2"/>
  <c r="F134" i="2"/>
  <c r="AK10" i="1"/>
  <c r="AK17" i="1"/>
  <c r="AK21" i="1"/>
  <c r="AK25" i="1"/>
  <c r="AK29" i="1"/>
  <c r="AK33" i="1"/>
  <c r="AK37" i="1"/>
  <c r="AK41" i="1"/>
  <c r="AK45" i="1"/>
  <c r="AK9" i="1"/>
  <c r="AK16" i="1"/>
  <c r="AK20" i="1"/>
  <c r="AK24" i="1"/>
  <c r="AK28" i="1"/>
  <c r="AK32" i="1"/>
  <c r="AK36" i="1"/>
  <c r="AK40" i="1"/>
  <c r="AK44" i="1"/>
  <c r="AK48" i="1"/>
  <c r="AK14" i="1"/>
  <c r="AK12" i="1"/>
  <c r="AK47" i="1"/>
  <c r="AK39" i="1"/>
  <c r="AK31" i="1"/>
  <c r="AK23" i="1"/>
  <c r="AK15" i="1"/>
  <c r="AM41" i="1"/>
  <c r="AM33" i="1"/>
  <c r="AM25" i="1"/>
  <c r="AM17" i="1"/>
  <c r="AO43" i="1"/>
  <c r="AO35" i="1"/>
  <c r="AO27" i="1"/>
  <c r="AO19" i="1"/>
  <c r="AQ44" i="1"/>
  <c r="AQ32" i="1"/>
  <c r="AQ16" i="1"/>
  <c r="AM7" i="1"/>
  <c r="H112" i="2"/>
  <c r="H116" i="2"/>
  <c r="H120" i="2"/>
  <c r="H124" i="2"/>
  <c r="H128" i="2"/>
  <c r="H132" i="2"/>
  <c r="H136" i="2"/>
  <c r="H140" i="2"/>
  <c r="H144" i="2"/>
  <c r="H148" i="2"/>
  <c r="H114" i="2"/>
  <c r="H118" i="2"/>
  <c r="H122" i="2"/>
  <c r="H126" i="2"/>
  <c r="H130" i="2"/>
  <c r="H134" i="2"/>
  <c r="H138" i="2"/>
  <c r="H142" i="2"/>
  <c r="H146" i="2"/>
  <c r="H115" i="2"/>
  <c r="H119" i="2"/>
  <c r="H123" i="2"/>
  <c r="H127" i="2"/>
  <c r="H131" i="2"/>
  <c r="H135" i="2"/>
  <c r="H139" i="2"/>
  <c r="H143" i="2"/>
  <c r="H147" i="2"/>
  <c r="H125" i="2"/>
  <c r="H141" i="2"/>
  <c r="H117" i="2"/>
  <c r="H133" i="2"/>
  <c r="H121" i="2"/>
  <c r="H137" i="2"/>
  <c r="H113" i="2"/>
  <c r="H129" i="2"/>
  <c r="H145" i="2"/>
  <c r="H149" i="2"/>
  <c r="AO8" i="1"/>
  <c r="AO17" i="1"/>
  <c r="AO21" i="1"/>
  <c r="AO25" i="1"/>
  <c r="AO29" i="1"/>
  <c r="AO33" i="1"/>
  <c r="AO37" i="1"/>
  <c r="AO41" i="1"/>
  <c r="AO45" i="1"/>
  <c r="AO12" i="1"/>
  <c r="AO7" i="1"/>
  <c r="AO11" i="1"/>
  <c r="AO16" i="1"/>
  <c r="AO20" i="1"/>
  <c r="AO24" i="1"/>
  <c r="AO28" i="1"/>
  <c r="AO32" i="1"/>
  <c r="AO36" i="1"/>
  <c r="AO40" i="1"/>
  <c r="AO44" i="1"/>
  <c r="AO48" i="1"/>
  <c r="AM14" i="1"/>
  <c r="AM29" i="1"/>
  <c r="AO14" i="1"/>
  <c r="AK42" i="1"/>
  <c r="AK34" i="1"/>
  <c r="AK26" i="1"/>
  <c r="AK18" i="1"/>
  <c r="AM44" i="1"/>
  <c r="AM36" i="1"/>
  <c r="AM28" i="1"/>
  <c r="AM20" i="1"/>
  <c r="AO46" i="1"/>
  <c r="AO38" i="1"/>
  <c r="AO30" i="1"/>
  <c r="AO22" i="1"/>
  <c r="AQ48" i="1"/>
  <c r="AQ37" i="1"/>
  <c r="AQ21" i="1"/>
  <c r="AQ8" i="1"/>
  <c r="AM10" i="1"/>
  <c r="AK7" i="1"/>
  <c r="AQ35" i="1"/>
  <c r="AQ31" i="1"/>
  <c r="AQ27" i="1"/>
  <c r="AQ23" i="1"/>
  <c r="AQ19" i="1"/>
  <c r="AQ15" i="1"/>
  <c r="AQ46" i="1"/>
  <c r="AQ42" i="1"/>
  <c r="AQ38" i="1"/>
  <c r="AQ34" i="1"/>
  <c r="AQ30" i="1"/>
  <c r="AQ26" i="1"/>
  <c r="AQ22" i="1"/>
  <c r="AQ18" i="1"/>
  <c r="AI13" i="1"/>
  <c r="AG13" i="1"/>
  <c r="AB7" i="1"/>
  <c r="AB8" i="1"/>
  <c r="AB10" i="1"/>
  <c r="AB11" i="1"/>
  <c r="AB15" i="1"/>
  <c r="AB17" i="1"/>
  <c r="AB18" i="1"/>
  <c r="AB19" i="1"/>
  <c r="AB21" i="1"/>
  <c r="AB22" i="1"/>
  <c r="AB23" i="1"/>
  <c r="AB25" i="1"/>
  <c r="AB26" i="1"/>
  <c r="AB27" i="1"/>
  <c r="AB29" i="1"/>
  <c r="AB30" i="1"/>
  <c r="AB31" i="1"/>
  <c r="AB33" i="1"/>
  <c r="AB34" i="1"/>
  <c r="AB35" i="1"/>
  <c r="AB37" i="1"/>
  <c r="AB38" i="1"/>
  <c r="AB39" i="1"/>
  <c r="AB41" i="1"/>
  <c r="AB42" i="1"/>
  <c r="AB43" i="1"/>
  <c r="AB45" i="1"/>
  <c r="AB46" i="1"/>
  <c r="AB47" i="1"/>
  <c r="AB12" i="1"/>
  <c r="AB14" i="1"/>
  <c r="Z7" i="1"/>
  <c r="Z10" i="1"/>
  <c r="Z11" i="1"/>
  <c r="Z17" i="1"/>
  <c r="Z18" i="1"/>
  <c r="Z21" i="1"/>
  <c r="Z22" i="1"/>
  <c r="Z25" i="1"/>
  <c r="Z26" i="1"/>
  <c r="Z29" i="1"/>
  <c r="Z30" i="1"/>
  <c r="Z33" i="1"/>
  <c r="Z34" i="1"/>
  <c r="Z37" i="1"/>
  <c r="Z38" i="1"/>
  <c r="Z41" i="1"/>
  <c r="Z42" i="1"/>
  <c r="Z45" i="1"/>
  <c r="Z46" i="1"/>
  <c r="Z12" i="1"/>
  <c r="Z14" i="1"/>
  <c r="AB13" i="1"/>
  <c r="Z13" i="1"/>
  <c r="Z8" i="1" s="1"/>
  <c r="X15" i="1"/>
  <c r="X16" i="1"/>
  <c r="X19" i="1"/>
  <c r="X20" i="1"/>
  <c r="X23" i="1"/>
  <c r="X24" i="1"/>
  <c r="X27" i="1"/>
  <c r="X28" i="1"/>
  <c r="X31" i="1"/>
  <c r="X32" i="1"/>
  <c r="X35" i="1"/>
  <c r="X36" i="1"/>
  <c r="X39" i="1"/>
  <c r="X40" i="1"/>
  <c r="X43" i="1"/>
  <c r="X44" i="1"/>
  <c r="X47" i="1"/>
  <c r="X48" i="1"/>
  <c r="X13" i="1"/>
  <c r="X17" i="1" s="1"/>
  <c r="V13" i="1"/>
  <c r="T13" i="1"/>
  <c r="R13" i="1"/>
  <c r="C74" i="1"/>
  <c r="E74" i="1"/>
  <c r="G74" i="1"/>
  <c r="I74" i="1"/>
  <c r="C75" i="1"/>
  <c r="E75" i="1"/>
  <c r="G75" i="1"/>
  <c r="I75" i="1"/>
  <c r="C76" i="1"/>
  <c r="E76" i="1"/>
  <c r="G76" i="1"/>
  <c r="I76" i="1"/>
  <c r="C77" i="1"/>
  <c r="E77" i="1"/>
  <c r="G77" i="1"/>
  <c r="I77" i="1"/>
  <c r="C78" i="1"/>
  <c r="E78" i="1"/>
  <c r="G78" i="1"/>
  <c r="I78" i="1"/>
  <c r="C80" i="1"/>
  <c r="E80" i="1"/>
  <c r="G80" i="1"/>
  <c r="I80" i="1"/>
  <c r="C81" i="1"/>
  <c r="E81" i="1"/>
  <c r="G81" i="1"/>
  <c r="I81" i="1"/>
  <c r="C82" i="1"/>
  <c r="E82" i="1"/>
  <c r="G82" i="1"/>
  <c r="I82" i="1"/>
  <c r="C83" i="1"/>
  <c r="E83" i="1"/>
  <c r="G83" i="1"/>
  <c r="I83" i="1"/>
  <c r="C84" i="1"/>
  <c r="E84" i="1"/>
  <c r="G84" i="1"/>
  <c r="I84" i="1"/>
  <c r="C85" i="1"/>
  <c r="E85" i="1"/>
  <c r="G85" i="1"/>
  <c r="I85" i="1"/>
  <c r="C86" i="1"/>
  <c r="E86" i="1"/>
  <c r="G86" i="1"/>
  <c r="I86" i="1"/>
  <c r="C87" i="1"/>
  <c r="E87" i="1"/>
  <c r="G87" i="1"/>
  <c r="I87" i="1"/>
  <c r="C88" i="1"/>
  <c r="E88" i="1"/>
  <c r="G88" i="1"/>
  <c r="I88" i="1"/>
  <c r="C89" i="1"/>
  <c r="E89" i="1"/>
  <c r="G89" i="1"/>
  <c r="I89" i="1"/>
  <c r="C90" i="1"/>
  <c r="E90" i="1"/>
  <c r="G90" i="1"/>
  <c r="I90" i="1"/>
  <c r="C95" i="1"/>
  <c r="E95" i="1"/>
  <c r="G95" i="1"/>
  <c r="I95" i="1"/>
  <c r="C96" i="1"/>
  <c r="E96" i="1"/>
  <c r="G96" i="1"/>
  <c r="I96" i="1"/>
  <c r="C97" i="1"/>
  <c r="E97" i="1"/>
  <c r="G97" i="1"/>
  <c r="I97" i="1"/>
  <c r="C98" i="1"/>
  <c r="E98" i="1"/>
  <c r="G98" i="1"/>
  <c r="I98" i="1"/>
  <c r="C99" i="1"/>
  <c r="E99" i="1"/>
  <c r="G99" i="1"/>
  <c r="I99" i="1"/>
  <c r="C101" i="1"/>
  <c r="E101" i="1"/>
  <c r="G101" i="1"/>
  <c r="I101" i="1"/>
  <c r="C102" i="1"/>
  <c r="E102" i="1"/>
  <c r="G102" i="1"/>
  <c r="I102" i="1"/>
  <c r="C103" i="1"/>
  <c r="E103" i="1"/>
  <c r="G103" i="1"/>
  <c r="I103" i="1"/>
  <c r="C104" i="1"/>
  <c r="E104" i="1"/>
  <c r="G104" i="1"/>
  <c r="I104" i="1"/>
  <c r="C105" i="1"/>
  <c r="E105" i="1"/>
  <c r="G105" i="1"/>
  <c r="I105" i="1"/>
  <c r="C106" i="1"/>
  <c r="E106" i="1"/>
  <c r="G106" i="1"/>
  <c r="I106" i="1"/>
  <c r="C107" i="1"/>
  <c r="E107" i="1"/>
  <c r="G107" i="1"/>
  <c r="I107" i="1"/>
  <c r="C108" i="1"/>
  <c r="E108" i="1"/>
  <c r="G108" i="1"/>
  <c r="I108" i="1"/>
  <c r="C109" i="1"/>
  <c r="E109" i="1"/>
  <c r="G109" i="1"/>
  <c r="I109" i="1"/>
  <c r="C110" i="1"/>
  <c r="E110" i="1"/>
  <c r="G110" i="1"/>
  <c r="I110" i="1"/>
  <c r="E63" i="2" l="1"/>
  <c r="E67" i="2"/>
  <c r="E71" i="2"/>
  <c r="E75" i="2"/>
  <c r="E79" i="2"/>
  <c r="E83" i="2"/>
  <c r="E87" i="2"/>
  <c r="E91" i="2"/>
  <c r="E95" i="2"/>
  <c r="E99" i="2"/>
  <c r="E62" i="2"/>
  <c r="E66" i="2"/>
  <c r="E70" i="2"/>
  <c r="E74" i="2"/>
  <c r="E78" i="2"/>
  <c r="E82" i="2"/>
  <c r="E86" i="2"/>
  <c r="E90" i="2"/>
  <c r="E94" i="2"/>
  <c r="E98" i="2"/>
  <c r="E60" i="2"/>
  <c r="E68" i="2"/>
  <c r="E76" i="2"/>
  <c r="E84" i="2"/>
  <c r="E92" i="2"/>
  <c r="E100" i="2"/>
  <c r="T15" i="1"/>
  <c r="T19" i="1"/>
  <c r="T23" i="1"/>
  <c r="T27" i="1"/>
  <c r="T31" i="1"/>
  <c r="T35" i="1"/>
  <c r="T39" i="1"/>
  <c r="T43" i="1"/>
  <c r="T47" i="1"/>
  <c r="T7" i="1"/>
  <c r="T11" i="1"/>
  <c r="E69" i="2"/>
  <c r="E93" i="2"/>
  <c r="T24" i="1"/>
  <c r="T32" i="1"/>
  <c r="T40" i="1"/>
  <c r="T48" i="1"/>
  <c r="T12" i="1"/>
  <c r="E80" i="2"/>
  <c r="E96" i="2"/>
  <c r="T21" i="1"/>
  <c r="T33" i="1"/>
  <c r="T41" i="1"/>
  <c r="T14" i="1"/>
  <c r="T9" i="1"/>
  <c r="E65" i="2"/>
  <c r="E73" i="2"/>
  <c r="E81" i="2"/>
  <c r="E89" i="2"/>
  <c r="E97" i="2"/>
  <c r="T18" i="1"/>
  <c r="T22" i="1"/>
  <c r="T26" i="1"/>
  <c r="T30" i="1"/>
  <c r="T34" i="1"/>
  <c r="T38" i="1"/>
  <c r="T42" i="1"/>
  <c r="T46" i="1"/>
  <c r="T10" i="1"/>
  <c r="E61" i="2"/>
  <c r="E77" i="2"/>
  <c r="E85" i="2"/>
  <c r="E101" i="2"/>
  <c r="T16" i="1"/>
  <c r="T20" i="1"/>
  <c r="T28" i="1"/>
  <c r="T36" i="1"/>
  <c r="T44" i="1"/>
  <c r="T8" i="1"/>
  <c r="E64" i="2"/>
  <c r="E72" i="2"/>
  <c r="E88" i="2"/>
  <c r="T17" i="1"/>
  <c r="T25" i="1"/>
  <c r="T29" i="1"/>
  <c r="T37" i="1"/>
  <c r="T45" i="1"/>
  <c r="F61" i="2"/>
  <c r="F65" i="2"/>
  <c r="F69" i="2"/>
  <c r="F73" i="2"/>
  <c r="F77" i="2"/>
  <c r="F81" i="2"/>
  <c r="F85" i="2"/>
  <c r="F89" i="2"/>
  <c r="F93" i="2"/>
  <c r="F97" i="2"/>
  <c r="F101" i="2"/>
  <c r="F64" i="2"/>
  <c r="F68" i="2"/>
  <c r="F72" i="2"/>
  <c r="F76" i="2"/>
  <c r="F80" i="2"/>
  <c r="F84" i="2"/>
  <c r="F88" i="2"/>
  <c r="F92" i="2"/>
  <c r="F96" i="2"/>
  <c r="F100" i="2"/>
  <c r="F62" i="2"/>
  <c r="F70" i="2"/>
  <c r="F78" i="2"/>
  <c r="F86" i="2"/>
  <c r="F94" i="2"/>
  <c r="F60" i="2"/>
  <c r="V7" i="1"/>
  <c r="V11" i="1"/>
  <c r="V17" i="1"/>
  <c r="V21" i="1"/>
  <c r="V25" i="1"/>
  <c r="V29" i="1"/>
  <c r="V37" i="1"/>
  <c r="V14" i="1"/>
  <c r="F71" i="2"/>
  <c r="V12" i="1"/>
  <c r="V22" i="1"/>
  <c r="V38" i="1"/>
  <c r="F74" i="2"/>
  <c r="V15" i="1"/>
  <c r="V27" i="1"/>
  <c r="V35" i="1"/>
  <c r="V43" i="1"/>
  <c r="F67" i="2"/>
  <c r="F75" i="2"/>
  <c r="F83" i="2"/>
  <c r="F91" i="2"/>
  <c r="F99" i="2"/>
  <c r="V10" i="1"/>
  <c r="V16" i="1"/>
  <c r="V20" i="1"/>
  <c r="V24" i="1"/>
  <c r="V28" i="1"/>
  <c r="V32" i="1"/>
  <c r="V36" i="1"/>
  <c r="V40" i="1"/>
  <c r="V44" i="1"/>
  <c r="V48" i="1"/>
  <c r="V33" i="1"/>
  <c r="V41" i="1"/>
  <c r="V45" i="1"/>
  <c r="F63" i="2"/>
  <c r="F79" i="2"/>
  <c r="F87" i="2"/>
  <c r="F95" i="2"/>
  <c r="V8" i="1"/>
  <c r="V18" i="1"/>
  <c r="V26" i="1"/>
  <c r="V30" i="1"/>
  <c r="V34" i="1"/>
  <c r="V42" i="1"/>
  <c r="V46" i="1"/>
  <c r="F66" i="2"/>
  <c r="F82" i="2"/>
  <c r="F90" i="2"/>
  <c r="F98" i="2"/>
  <c r="V9" i="1"/>
  <c r="V19" i="1"/>
  <c r="V23" i="1"/>
  <c r="V31" i="1"/>
  <c r="V39" i="1"/>
  <c r="V47" i="1"/>
  <c r="X46" i="1"/>
  <c r="X42" i="1"/>
  <c r="X38" i="1"/>
  <c r="X30" i="1"/>
  <c r="X26" i="1"/>
  <c r="X22" i="1"/>
  <c r="X18" i="1"/>
  <c r="Z48" i="1"/>
  <c r="Z44" i="1"/>
  <c r="Z36" i="1"/>
  <c r="Z28" i="1"/>
  <c r="Z24" i="1"/>
  <c r="Z16" i="1"/>
  <c r="D110" i="2"/>
  <c r="D114" i="2"/>
  <c r="D118" i="2"/>
  <c r="D122" i="2"/>
  <c r="D126" i="2"/>
  <c r="D130" i="2"/>
  <c r="D134" i="2"/>
  <c r="D112" i="2"/>
  <c r="D116" i="2"/>
  <c r="D120" i="2"/>
  <c r="D124" i="2"/>
  <c r="D128" i="2"/>
  <c r="D132" i="2"/>
  <c r="D109" i="2"/>
  <c r="D113" i="2"/>
  <c r="D117" i="2"/>
  <c r="D121" i="2"/>
  <c r="D125" i="2"/>
  <c r="D129" i="2"/>
  <c r="D133" i="2"/>
  <c r="D123" i="2"/>
  <c r="D111" i="2"/>
  <c r="D115" i="2"/>
  <c r="D119" i="2"/>
  <c r="D108" i="2"/>
  <c r="D127" i="2"/>
  <c r="D131" i="2"/>
  <c r="AG8" i="1"/>
  <c r="AG17" i="1"/>
  <c r="AG21" i="1"/>
  <c r="AG25" i="1"/>
  <c r="AG29" i="1"/>
  <c r="AG33" i="1"/>
  <c r="AG37" i="1"/>
  <c r="AG41" i="1"/>
  <c r="AG45" i="1"/>
  <c r="AG12" i="1"/>
  <c r="AG7" i="1"/>
  <c r="AG11" i="1"/>
  <c r="AG16" i="1"/>
  <c r="AG20" i="1"/>
  <c r="AG24" i="1"/>
  <c r="AG28" i="1"/>
  <c r="AG32" i="1"/>
  <c r="AG36" i="1"/>
  <c r="AG40" i="1"/>
  <c r="AG44" i="1"/>
  <c r="AG48" i="1"/>
  <c r="AG9" i="1"/>
  <c r="AG22" i="1"/>
  <c r="AG30" i="1"/>
  <c r="AG38" i="1"/>
  <c r="AG46" i="1"/>
  <c r="AG31" i="1"/>
  <c r="AG18" i="1"/>
  <c r="AG42" i="1"/>
  <c r="AG19" i="1"/>
  <c r="AG27" i="1"/>
  <c r="AG35" i="1"/>
  <c r="AG43" i="1"/>
  <c r="AG14" i="1"/>
  <c r="AG10" i="1"/>
  <c r="AG15" i="1"/>
  <c r="AG23" i="1"/>
  <c r="AG39" i="1"/>
  <c r="AG47" i="1"/>
  <c r="AG26" i="1"/>
  <c r="AG34" i="1"/>
  <c r="D61" i="2"/>
  <c r="D65" i="2"/>
  <c r="D69" i="2"/>
  <c r="D73" i="2"/>
  <c r="D77" i="2"/>
  <c r="D81" i="2"/>
  <c r="D85" i="2"/>
  <c r="D64" i="2"/>
  <c r="D68" i="2"/>
  <c r="D72" i="2"/>
  <c r="D76" i="2"/>
  <c r="D80" i="2"/>
  <c r="D84" i="2"/>
  <c r="D66" i="2"/>
  <c r="D74" i="2"/>
  <c r="D82" i="2"/>
  <c r="R16" i="1"/>
  <c r="R20" i="1"/>
  <c r="R24" i="1"/>
  <c r="R28" i="1"/>
  <c r="R32" i="1"/>
  <c r="R36" i="1"/>
  <c r="R40" i="1"/>
  <c r="R44" i="1"/>
  <c r="R48" i="1"/>
  <c r="R9" i="1"/>
  <c r="D67" i="2"/>
  <c r="D83" i="2"/>
  <c r="R21" i="1"/>
  <c r="R33" i="1"/>
  <c r="R41" i="1"/>
  <c r="R14" i="1"/>
  <c r="D78" i="2"/>
  <c r="R26" i="1"/>
  <c r="R34" i="1"/>
  <c r="R42" i="1"/>
  <c r="R7" i="1"/>
  <c r="D63" i="2"/>
  <c r="D71" i="2"/>
  <c r="D79" i="2"/>
  <c r="D60" i="2"/>
  <c r="R15" i="1"/>
  <c r="R19" i="1"/>
  <c r="R23" i="1"/>
  <c r="R27" i="1"/>
  <c r="R31" i="1"/>
  <c r="R35" i="1"/>
  <c r="R39" i="1"/>
  <c r="R43" i="1"/>
  <c r="R47" i="1"/>
  <c r="R8" i="1"/>
  <c r="R12" i="1"/>
  <c r="D75" i="2"/>
  <c r="R17" i="1"/>
  <c r="R25" i="1"/>
  <c r="R29" i="1"/>
  <c r="R37" i="1"/>
  <c r="R45" i="1"/>
  <c r="R10" i="1"/>
  <c r="D62" i="2"/>
  <c r="D70" i="2"/>
  <c r="D86" i="2"/>
  <c r="R18" i="1"/>
  <c r="R22" i="1"/>
  <c r="R30" i="1"/>
  <c r="R38" i="1"/>
  <c r="R46" i="1"/>
  <c r="R11" i="1"/>
  <c r="X14" i="1"/>
  <c r="X45" i="1"/>
  <c r="X41" i="1"/>
  <c r="X37" i="1"/>
  <c r="X33" i="1"/>
  <c r="X29" i="1"/>
  <c r="X25" i="1"/>
  <c r="X21" i="1"/>
  <c r="I65" i="2"/>
  <c r="I69" i="2"/>
  <c r="I73" i="2"/>
  <c r="I77" i="2"/>
  <c r="I81" i="2"/>
  <c r="I85" i="2"/>
  <c r="I89" i="2"/>
  <c r="I93" i="2"/>
  <c r="I97" i="2"/>
  <c r="I101" i="2"/>
  <c r="I63" i="2"/>
  <c r="I67" i="2"/>
  <c r="I71" i="2"/>
  <c r="I75" i="2"/>
  <c r="I79" i="2"/>
  <c r="I83" i="2"/>
  <c r="I64" i="2"/>
  <c r="I68" i="2"/>
  <c r="I72" i="2"/>
  <c r="I76" i="2"/>
  <c r="I80" i="2"/>
  <c r="I84" i="2"/>
  <c r="I88" i="2"/>
  <c r="I92" i="2"/>
  <c r="I96" i="2"/>
  <c r="I100" i="2"/>
  <c r="I66" i="2"/>
  <c r="I82" i="2"/>
  <c r="I91" i="2"/>
  <c r="I99" i="2"/>
  <c r="I70" i="2"/>
  <c r="I94" i="2"/>
  <c r="I74" i="2"/>
  <c r="I95" i="2"/>
  <c r="I78" i="2"/>
  <c r="I90" i="2"/>
  <c r="I98" i="2"/>
  <c r="I86" i="2"/>
  <c r="I87" i="2"/>
  <c r="Z47" i="1"/>
  <c r="Z43" i="1"/>
  <c r="Z39" i="1"/>
  <c r="Z35" i="1"/>
  <c r="Z31" i="1"/>
  <c r="Z27" i="1"/>
  <c r="Z23" i="1"/>
  <c r="Z19" i="1"/>
  <c r="Z15" i="1"/>
  <c r="AB48" i="1"/>
  <c r="AB44" i="1"/>
  <c r="AB40" i="1"/>
  <c r="AB36" i="1"/>
  <c r="AB32" i="1"/>
  <c r="AB28" i="1"/>
  <c r="AB24" i="1"/>
  <c r="AB20" i="1"/>
  <c r="AB16" i="1"/>
  <c r="AB9" i="1"/>
  <c r="E112" i="2"/>
  <c r="E116" i="2"/>
  <c r="E120" i="2"/>
  <c r="E124" i="2"/>
  <c r="E128" i="2"/>
  <c r="E132" i="2"/>
  <c r="E136" i="2"/>
  <c r="E140" i="2"/>
  <c r="E144" i="2"/>
  <c r="E148" i="2"/>
  <c r="E110" i="2"/>
  <c r="E114" i="2"/>
  <c r="E118" i="2"/>
  <c r="E122" i="2"/>
  <c r="E126" i="2"/>
  <c r="E130" i="2"/>
  <c r="E134" i="2"/>
  <c r="E138" i="2"/>
  <c r="E142" i="2"/>
  <c r="E146" i="2"/>
  <c r="E108" i="2"/>
  <c r="E111" i="2"/>
  <c r="E115" i="2"/>
  <c r="E119" i="2"/>
  <c r="E123" i="2"/>
  <c r="E127" i="2"/>
  <c r="E131" i="2"/>
  <c r="E135" i="2"/>
  <c r="E139" i="2"/>
  <c r="E143" i="2"/>
  <c r="E147" i="2"/>
  <c r="E117" i="2"/>
  <c r="E133" i="2"/>
  <c r="E149" i="2"/>
  <c r="E125" i="2"/>
  <c r="E113" i="2"/>
  <c r="E129" i="2"/>
  <c r="E145" i="2"/>
  <c r="E121" i="2"/>
  <c r="E137" i="2"/>
  <c r="E109" i="2"/>
  <c r="E141" i="2"/>
  <c r="AI7" i="1"/>
  <c r="AI11" i="1"/>
  <c r="AI15" i="1"/>
  <c r="AI19" i="1"/>
  <c r="AI23" i="1"/>
  <c r="AI27" i="1"/>
  <c r="AI31" i="1"/>
  <c r="AI35" i="1"/>
  <c r="AI39" i="1"/>
  <c r="AI43" i="1"/>
  <c r="AI47" i="1"/>
  <c r="AI10" i="1"/>
  <c r="AI18" i="1"/>
  <c r="AI22" i="1"/>
  <c r="AI26" i="1"/>
  <c r="AI30" i="1"/>
  <c r="AI34" i="1"/>
  <c r="AI38" i="1"/>
  <c r="AI42" i="1"/>
  <c r="AI46" i="1"/>
  <c r="AI16" i="1"/>
  <c r="AI24" i="1"/>
  <c r="AI32" i="1"/>
  <c r="AI40" i="1"/>
  <c r="AI48" i="1"/>
  <c r="AI41" i="1"/>
  <c r="AI8" i="1"/>
  <c r="AI20" i="1"/>
  <c r="AI36" i="1"/>
  <c r="AI14" i="1"/>
  <c r="AI9" i="1"/>
  <c r="AI21" i="1"/>
  <c r="AI29" i="1"/>
  <c r="AI37" i="1"/>
  <c r="AI45" i="1"/>
  <c r="AI17" i="1"/>
  <c r="AI25" i="1"/>
  <c r="AI33" i="1"/>
  <c r="AI28" i="1"/>
  <c r="AI44" i="1"/>
  <c r="AI12" i="1"/>
  <c r="G63" i="2"/>
  <c r="G67" i="2"/>
  <c r="G71" i="2"/>
  <c r="G75" i="2"/>
  <c r="G79" i="2"/>
  <c r="G83" i="2"/>
  <c r="G87" i="2"/>
  <c r="G91" i="2"/>
  <c r="G95" i="2"/>
  <c r="G99" i="2"/>
  <c r="G65" i="2"/>
  <c r="G70" i="2"/>
  <c r="G81" i="2"/>
  <c r="G92" i="2"/>
  <c r="G61" i="2"/>
  <c r="G77" i="2"/>
  <c r="G93" i="2"/>
  <c r="G68" i="2"/>
  <c r="G78" i="2"/>
  <c r="G94" i="2"/>
  <c r="G64" i="2"/>
  <c r="G69" i="2"/>
  <c r="G74" i="2"/>
  <c r="G80" i="2"/>
  <c r="G85" i="2"/>
  <c r="G90" i="2"/>
  <c r="G96" i="2"/>
  <c r="G101" i="2"/>
  <c r="G76" i="2"/>
  <c r="G86" i="2"/>
  <c r="G97" i="2"/>
  <c r="G66" i="2"/>
  <c r="G72" i="2"/>
  <c r="G82" i="2"/>
  <c r="G88" i="2"/>
  <c r="G98" i="2"/>
  <c r="G62" i="2"/>
  <c r="G73" i="2"/>
  <c r="G84" i="2"/>
  <c r="G89" i="2"/>
  <c r="G100" i="2"/>
  <c r="X9" i="1"/>
  <c r="X11" i="1"/>
  <c r="X8" i="1"/>
  <c r="X12" i="1"/>
  <c r="X10" i="1"/>
  <c r="X7" i="1"/>
  <c r="X34" i="1"/>
  <c r="H64" i="2"/>
  <c r="H68" i="2"/>
  <c r="H63" i="2"/>
  <c r="H67" i="2"/>
  <c r="H71" i="2"/>
  <c r="H75" i="2"/>
  <c r="H79" i="2"/>
  <c r="H83" i="2"/>
  <c r="H87" i="2"/>
  <c r="H91" i="2"/>
  <c r="H95" i="2"/>
  <c r="H99" i="2"/>
  <c r="H66" i="2"/>
  <c r="H73" i="2"/>
  <c r="H78" i="2"/>
  <c r="H84" i="2"/>
  <c r="H89" i="2"/>
  <c r="H94" i="2"/>
  <c r="H100" i="2"/>
  <c r="H69" i="2"/>
  <c r="H80" i="2"/>
  <c r="H90" i="2"/>
  <c r="H70" i="2"/>
  <c r="H86" i="2"/>
  <c r="H97" i="2"/>
  <c r="H65" i="2"/>
  <c r="H72" i="2"/>
  <c r="H77" i="2"/>
  <c r="H82" i="2"/>
  <c r="H88" i="2"/>
  <c r="H93" i="2"/>
  <c r="H98" i="2"/>
  <c r="H101" i="2"/>
  <c r="H74" i="2"/>
  <c r="H85" i="2"/>
  <c r="H96" i="2"/>
  <c r="H62" i="2"/>
  <c r="H76" i="2"/>
  <c r="H81" i="2"/>
  <c r="H92" i="2"/>
  <c r="Z40" i="1"/>
  <c r="Z32" i="1"/>
  <c r="Z20" i="1"/>
  <c r="Z9" i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I12" i="2"/>
  <c r="H12" i="2"/>
  <c r="M7" i="1"/>
  <c r="M8" i="1"/>
  <c r="M9" i="1"/>
  <c r="M10" i="1"/>
  <c r="M11" i="1"/>
  <c r="M12" i="1"/>
  <c r="K7" i="1"/>
  <c r="K8" i="1"/>
  <c r="K9" i="1"/>
  <c r="K10" i="1"/>
  <c r="K11" i="1"/>
  <c r="K12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14" i="1"/>
  <c r="D12" i="2" l="1"/>
  <c r="D13" i="2"/>
  <c r="D14" i="2"/>
  <c r="D15" i="2"/>
  <c r="D16" i="2"/>
  <c r="D17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18" i="2"/>
  <c r="G12" i="2"/>
  <c r="F12" i="2"/>
  <c r="E12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I7" i="1"/>
  <c r="G7" i="1"/>
  <c r="E7" i="1"/>
  <c r="C7" i="1"/>
  <c r="C48" i="1"/>
  <c r="E48" i="1"/>
  <c r="G48" i="1"/>
  <c r="I48" i="1"/>
  <c r="C47" i="1"/>
  <c r="E47" i="1"/>
  <c r="G47" i="1"/>
  <c r="I47" i="1"/>
  <c r="C46" i="1"/>
  <c r="E46" i="1"/>
  <c r="G46" i="1"/>
  <c r="I46" i="1"/>
  <c r="C45" i="1"/>
  <c r="E45" i="1"/>
  <c r="G45" i="1"/>
  <c r="I45" i="1"/>
  <c r="C44" i="1"/>
  <c r="E44" i="1"/>
  <c r="G44" i="1"/>
  <c r="I44" i="1"/>
  <c r="C43" i="1"/>
  <c r="E43" i="1"/>
  <c r="G43" i="1"/>
  <c r="I43" i="1"/>
  <c r="C42" i="1"/>
  <c r="E42" i="1"/>
  <c r="G42" i="1"/>
  <c r="I42" i="1"/>
  <c r="C41" i="1"/>
  <c r="E41" i="1"/>
  <c r="G41" i="1"/>
  <c r="I41" i="1"/>
  <c r="C40" i="1"/>
  <c r="E40" i="1"/>
  <c r="G40" i="1"/>
  <c r="I40" i="1"/>
  <c r="C39" i="1"/>
  <c r="E39" i="1"/>
  <c r="G39" i="1"/>
  <c r="I39" i="1"/>
  <c r="C38" i="1"/>
  <c r="E38" i="1"/>
  <c r="G38" i="1"/>
  <c r="I38" i="1"/>
  <c r="C37" i="1"/>
  <c r="E37" i="1"/>
  <c r="G37" i="1"/>
  <c r="I37" i="1"/>
  <c r="C36" i="1"/>
  <c r="E36" i="1"/>
  <c r="G36" i="1"/>
  <c r="I36" i="1"/>
  <c r="C35" i="1"/>
  <c r="E35" i="1"/>
  <c r="G35" i="1"/>
  <c r="I35" i="1"/>
  <c r="C34" i="1"/>
  <c r="E34" i="1"/>
  <c r="G34" i="1"/>
  <c r="I34" i="1"/>
  <c r="C33" i="1"/>
  <c r="E33" i="1"/>
  <c r="G33" i="1"/>
  <c r="I33" i="1"/>
  <c r="C32" i="1"/>
  <c r="E32" i="1"/>
  <c r="G32" i="1"/>
  <c r="I32" i="1"/>
  <c r="C31" i="1"/>
  <c r="E31" i="1"/>
  <c r="G31" i="1"/>
  <c r="I31" i="1"/>
  <c r="C30" i="1"/>
  <c r="E30" i="1"/>
  <c r="G30" i="1"/>
  <c r="I30" i="1"/>
  <c r="C29" i="1"/>
  <c r="E29" i="1"/>
  <c r="G29" i="1"/>
  <c r="I29" i="1"/>
  <c r="C28" i="1"/>
  <c r="E28" i="1"/>
  <c r="G28" i="1"/>
  <c r="I28" i="1"/>
  <c r="C27" i="1"/>
  <c r="E27" i="1"/>
  <c r="G27" i="1"/>
  <c r="I27" i="1"/>
  <c r="C26" i="1"/>
  <c r="E26" i="1"/>
  <c r="G26" i="1"/>
  <c r="I26" i="1"/>
  <c r="C25" i="1"/>
  <c r="E25" i="1"/>
  <c r="G25" i="1"/>
  <c r="I25" i="1"/>
  <c r="G29" i="2" l="1"/>
  <c r="F29" i="2"/>
  <c r="E29" i="2"/>
  <c r="G27" i="2"/>
  <c r="F27" i="2"/>
  <c r="E27" i="2"/>
  <c r="G25" i="2"/>
  <c r="F25" i="2"/>
  <c r="E25" i="2"/>
  <c r="C111" i="1"/>
  <c r="E111" i="1"/>
  <c r="G111" i="1"/>
  <c r="I111" i="1"/>
  <c r="C22" i="1"/>
  <c r="E22" i="1"/>
  <c r="G22" i="1"/>
  <c r="I22" i="1"/>
  <c r="C20" i="1"/>
  <c r="E20" i="1"/>
  <c r="G20" i="1"/>
  <c r="I20" i="1"/>
  <c r="C24" i="1"/>
  <c r="E24" i="1"/>
  <c r="G24" i="1"/>
  <c r="I24" i="1"/>
  <c r="G14" i="2" l="1"/>
  <c r="G15" i="2"/>
  <c r="G16" i="2"/>
  <c r="G17" i="2"/>
  <c r="G18" i="2"/>
  <c r="G19" i="2"/>
  <c r="G20" i="2"/>
  <c r="G21" i="2"/>
  <c r="G22" i="2"/>
  <c r="G23" i="2"/>
  <c r="G24" i="2"/>
  <c r="G26" i="2"/>
  <c r="G28" i="2"/>
  <c r="G13" i="2"/>
  <c r="I8" i="1"/>
  <c r="I9" i="1"/>
  <c r="I10" i="1"/>
  <c r="I11" i="1"/>
  <c r="I15" i="1"/>
  <c r="I16" i="1"/>
  <c r="I17" i="1"/>
  <c r="I18" i="1"/>
  <c r="I19" i="1"/>
  <c r="I21" i="1"/>
  <c r="I23" i="1"/>
  <c r="I14" i="1"/>
  <c r="I12" i="1" l="1"/>
  <c r="F21" i="2" l="1"/>
  <c r="E21" i="2"/>
  <c r="C16" i="1" l="1"/>
  <c r="E16" i="1"/>
  <c r="G16" i="1"/>
  <c r="C15" i="1" l="1"/>
  <c r="C17" i="1"/>
  <c r="C18" i="1"/>
  <c r="C19" i="1"/>
  <c r="C21" i="1"/>
  <c r="C23" i="1"/>
  <c r="C14" i="1"/>
  <c r="C8" i="1"/>
  <c r="C9" i="1"/>
  <c r="C10" i="1"/>
  <c r="C11" i="1"/>
  <c r="C12" i="1"/>
  <c r="E8" i="1" l="1"/>
  <c r="E9" i="1"/>
  <c r="E10" i="1"/>
  <c r="E11" i="1"/>
  <c r="G8" i="1"/>
  <c r="G9" i="1"/>
  <c r="G10" i="1"/>
  <c r="G11" i="1"/>
  <c r="G15" i="1"/>
  <c r="G17" i="1"/>
  <c r="G18" i="1"/>
  <c r="G19" i="1"/>
  <c r="G21" i="1"/>
  <c r="G23" i="1"/>
  <c r="E15" i="1"/>
  <c r="E17" i="1"/>
  <c r="E18" i="1"/>
  <c r="E19" i="1"/>
  <c r="E21" i="1"/>
  <c r="E23" i="1"/>
  <c r="G12" i="1"/>
  <c r="E12" i="1"/>
  <c r="G14" i="1"/>
  <c r="E14" i="1"/>
  <c r="A5" i="2" l="1"/>
  <c r="F15" i="2" l="1"/>
  <c r="F19" i="2"/>
  <c r="F24" i="2"/>
  <c r="F17" i="2"/>
  <c r="F28" i="2"/>
  <c r="F14" i="2"/>
  <c r="F23" i="2"/>
  <c r="F16" i="2"/>
  <c r="F20" i="2"/>
  <c r="F26" i="2"/>
  <c r="F13" i="2"/>
  <c r="F22" i="2"/>
  <c r="F18" i="2"/>
  <c r="E15" i="2"/>
  <c r="E19" i="2"/>
  <c r="E24" i="2"/>
  <c r="E17" i="2"/>
  <c r="E28" i="2"/>
  <c r="E18" i="2"/>
  <c r="E16" i="2"/>
  <c r="E20" i="2"/>
  <c r="E26" i="2"/>
  <c r="E13" i="2"/>
  <c r="E22" i="2"/>
  <c r="E14" i="2"/>
  <c r="E23" i="2"/>
  <c r="AQ12" i="1" l="1"/>
</calcChain>
</file>

<file path=xl/comments1.xml><?xml version="1.0" encoding="utf-8"?>
<comments xmlns="http://schemas.openxmlformats.org/spreadsheetml/2006/main">
  <authors>
    <author>Mattias</author>
  </authors>
  <commentList>
    <comment ref="D13" authorId="0" shapeId="0">
      <text>
        <r>
          <rPr>
            <b/>
            <sz val="9"/>
            <color indexed="81"/>
            <rFont val="Tahoma"/>
            <charset val="1"/>
          </rPr>
          <t>Taget från DK calc</t>
        </r>
        <r>
          <rPr>
            <sz val="9"/>
            <color indexed="81"/>
            <rFont val="Tahoma"/>
            <charset val="1"/>
          </rPr>
          <t xml:space="preserve">
Gäller alla n-faktorer
</t>
        </r>
      </text>
    </comment>
  </commentList>
</comments>
</file>

<file path=xl/sharedStrings.xml><?xml version="1.0" encoding="utf-8"?>
<sst xmlns="http://schemas.openxmlformats.org/spreadsheetml/2006/main" count="218" uniqueCount="43">
  <si>
    <t>75/65/20</t>
  </si>
  <si>
    <t>Längd</t>
  </si>
  <si>
    <t>(mm)</t>
  </si>
  <si>
    <r>
      <t xml:space="preserve">Avgiven effekt (W) vid </t>
    </r>
    <r>
      <rPr>
        <sz val="10"/>
        <rFont val="Times New Roman"/>
        <family val="1"/>
      </rPr>
      <t>Δ</t>
    </r>
    <r>
      <rPr>
        <sz val="10"/>
        <rFont val="Arial"/>
        <family val="2"/>
      </rPr>
      <t>T:</t>
    </r>
  </si>
  <si>
    <t xml:space="preserve"> </t>
  </si>
  <si>
    <t>n-faktor</t>
  </si>
  <si>
    <t>Kamrör</t>
  </si>
  <si>
    <t>KR1</t>
  </si>
  <si>
    <t>ø33 / ø84</t>
  </si>
  <si>
    <t>ø48 / ø108</t>
  </si>
  <si>
    <t>ø76 / ø156</t>
  </si>
  <si>
    <t xml:space="preserve">                        KR1</t>
  </si>
  <si>
    <t>33,7 x 83,7</t>
  </si>
  <si>
    <t>48,3 x 108,3</t>
  </si>
  <si>
    <t>76,1 x 156,1</t>
  </si>
  <si>
    <t>Avgiven effekt (W) vid ΔT:</t>
  </si>
  <si>
    <t>88,9 x 168,9</t>
  </si>
  <si>
    <t>114,1 x 194,1</t>
  </si>
  <si>
    <t>ø89 / ø169</t>
  </si>
  <si>
    <t>ø114 / ø194</t>
  </si>
  <si>
    <t>ø60 / ø140</t>
  </si>
  <si>
    <t>60,3 x 140,3</t>
  </si>
  <si>
    <t xml:space="preserve">                        KR2 / KRS2</t>
  </si>
  <si>
    <t xml:space="preserve">                        KR3 / KRS3</t>
  </si>
  <si>
    <t>KR2 / KRS2</t>
  </si>
  <si>
    <t>KR3 / KRS3</t>
  </si>
  <si>
    <t>-</t>
  </si>
  <si>
    <t>Versio: 2015-08-17</t>
  </si>
  <si>
    <t>Menolämp.</t>
  </si>
  <si>
    <t>Paluulämp.</t>
  </si>
  <si>
    <t>Huonelämp.</t>
  </si>
  <si>
    <t>Teho (W)</t>
  </si>
  <si>
    <t>Pituus (mm)</t>
  </si>
  <si>
    <t>Stravent Oy pidättää oikeuden tehdä muutoksia tähän taulukkoon ilman erillistä ilmoitusta.</t>
  </si>
  <si>
    <t>Stravent Oy</t>
  </si>
  <si>
    <t>Puhelin:</t>
  </si>
  <si>
    <t>09 4241 3630</t>
  </si>
  <si>
    <t>Olarinluoma 7</t>
  </si>
  <si>
    <t>Email:</t>
  </si>
  <si>
    <t>etunimi.sukunimi@stravent.fi</t>
  </si>
  <si>
    <t>02200 Espoo</t>
  </si>
  <si>
    <t>www:</t>
  </si>
  <si>
    <t>www.stravent.fi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</si>
</sst>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Fill="1" applyBorder="1"/>
    <xf numFmtId="0" fontId="0" fillId="0" borderId="4" xfId="0" applyBorder="1"/>
    <xf numFmtId="1" fontId="0" fillId="0" borderId="6" xfId="0" applyNumberFormat="1" applyBorder="1"/>
    <xf numFmtId="1" fontId="0" fillId="0" borderId="0" xfId="0" applyNumberFormat="1" applyFill="1" applyBorder="1"/>
    <xf numFmtId="0" fontId="3" fillId="0" borderId="0" xfId="0" applyFont="1" applyBorder="1" applyAlignment="1">
      <alignment horizontal="center" textRotation="90"/>
    </xf>
    <xf numFmtId="0" fontId="3" fillId="0" borderId="0" xfId="0" applyFont="1" applyFill="1" applyBorder="1" applyAlignment="1">
      <alignment horizontal="center" textRotation="90"/>
    </xf>
    <xf numFmtId="0" fontId="0" fillId="3" borderId="0" xfId="0" applyFill="1"/>
    <xf numFmtId="1" fontId="0" fillId="3" borderId="1" xfId="0" applyNumberFormat="1" applyFill="1" applyBorder="1"/>
    <xf numFmtId="0" fontId="0" fillId="3" borderId="1" xfId="0" applyFill="1" applyBorder="1"/>
    <xf numFmtId="0" fontId="0" fillId="0" borderId="0" xfId="0" applyFill="1"/>
    <xf numFmtId="0" fontId="0" fillId="0" borderId="3" xfId="0" applyFill="1" applyBorder="1"/>
    <xf numFmtId="0" fontId="0" fillId="0" borderId="9" xfId="0" applyBorder="1"/>
    <xf numFmtId="1" fontId="0" fillId="0" borderId="11" xfId="0" applyNumberFormat="1" applyBorder="1"/>
    <xf numFmtId="0" fontId="0" fillId="0" borderId="0" xfId="0"/>
    <xf numFmtId="0" fontId="5" fillId="0" borderId="3" xfId="0" applyFont="1" applyFill="1" applyBorder="1" applyAlignment="1">
      <alignment horizontal="center"/>
    </xf>
    <xf numFmtId="0" fontId="9" fillId="0" borderId="0" xfId="0" applyFont="1" applyAlignment="1"/>
    <xf numFmtId="0" fontId="8" fillId="0" borderId="0" xfId="0" applyFont="1" applyFill="1" applyBorder="1" applyAlignment="1" applyProtection="1">
      <alignment horizontal="left"/>
      <protection locked="0"/>
    </xf>
    <xf numFmtId="1" fontId="0" fillId="0" borderId="0" xfId="0" applyNumberFormat="1" applyFill="1" applyBorder="1"/>
    <xf numFmtId="0" fontId="0" fillId="0" borderId="0" xfId="0" applyFill="1"/>
    <xf numFmtId="1" fontId="0" fillId="0" borderId="0" xfId="0" applyNumberFormat="1" applyFill="1"/>
    <xf numFmtId="0" fontId="2" fillId="0" borderId="0" xfId="0" applyFont="1" applyFill="1" applyBorder="1"/>
    <xf numFmtId="0" fontId="5" fillId="0" borderId="16" xfId="0" applyFont="1" applyBorder="1" applyAlignment="1">
      <alignment vertical="center"/>
    </xf>
    <xf numFmtId="0" fontId="8" fillId="3" borderId="17" xfId="0" applyFont="1" applyFill="1" applyBorder="1" applyAlignment="1" applyProtection="1">
      <alignment horizontal="left" vertical="center"/>
      <protection locked="0"/>
    </xf>
    <xf numFmtId="1" fontId="5" fillId="0" borderId="16" xfId="0" applyNumberFormat="1" applyFont="1" applyBorder="1" applyAlignment="1">
      <alignment vertical="center"/>
    </xf>
    <xf numFmtId="3" fontId="0" fillId="0" borderId="3" xfId="0" applyNumberFormat="1" applyFill="1" applyBorder="1" applyProtection="1">
      <protection hidden="1"/>
    </xf>
    <xf numFmtId="0" fontId="0" fillId="4" borderId="3" xfId="0" applyFill="1" applyBorder="1"/>
    <xf numFmtId="0" fontId="0" fillId="0" borderId="18" xfId="0" applyBorder="1"/>
    <xf numFmtId="0" fontId="11" fillId="0" borderId="0" xfId="1" applyFont="1" applyBorder="1"/>
    <xf numFmtId="0" fontId="4" fillId="0" borderId="2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Fill="1" applyBorder="1"/>
    <xf numFmtId="0" fontId="0" fillId="2" borderId="12" xfId="0" applyFill="1" applyBorder="1"/>
    <xf numFmtId="0" fontId="0" fillId="0" borderId="12" xfId="0" applyBorder="1"/>
    <xf numFmtId="1" fontId="0" fillId="0" borderId="24" xfId="0" applyNumberFormat="1" applyBorder="1"/>
    <xf numFmtId="1" fontId="0" fillId="0" borderId="23" xfId="0" applyNumberFormat="1" applyBorder="1"/>
    <xf numFmtId="1" fontId="0" fillId="0" borderId="12" xfId="0" applyNumberFormat="1" applyFill="1" applyBorder="1"/>
    <xf numFmtId="1" fontId="0" fillId="0" borderId="10" xfId="0" applyNumberFormat="1" applyFill="1" applyBorder="1"/>
    <xf numFmtId="1" fontId="1" fillId="0" borderId="12" xfId="0" applyNumberFormat="1" applyFont="1" applyFill="1" applyBorder="1"/>
    <xf numFmtId="1" fontId="1" fillId="0" borderId="10" xfId="0" applyNumberFormat="1" applyFont="1" applyFill="1" applyBorder="1"/>
    <xf numFmtId="1" fontId="0" fillId="5" borderId="12" xfId="0" applyNumberFormat="1" applyFill="1" applyBorder="1"/>
    <xf numFmtId="164" fontId="0" fillId="5" borderId="6" xfId="0" applyNumberFormat="1" applyFill="1" applyBorder="1"/>
    <xf numFmtId="164" fontId="0" fillId="5" borderId="24" xfId="0" applyNumberFormat="1" applyFill="1" applyBorder="1"/>
    <xf numFmtId="1" fontId="1" fillId="5" borderId="12" xfId="0" applyNumberFormat="1" applyFont="1" applyFill="1" applyBorder="1"/>
    <xf numFmtId="1" fontId="0" fillId="0" borderId="1" xfId="0" applyNumberFormat="1" applyFill="1" applyBorder="1"/>
    <xf numFmtId="1" fontId="0" fillId="0" borderId="5" xfId="0" applyNumberFormat="1" applyFill="1" applyBorder="1"/>
    <xf numFmtId="1" fontId="5" fillId="0" borderId="0" xfId="0" applyNumberFormat="1" applyFont="1" applyFill="1" applyBorder="1"/>
    <xf numFmtId="0" fontId="5" fillId="0" borderId="0" xfId="0" applyFont="1" applyFill="1"/>
    <xf numFmtId="0" fontId="0" fillId="4" borderId="12" xfId="0" applyFill="1" applyBorder="1"/>
    <xf numFmtId="0" fontId="0" fillId="0" borderId="10" xfId="0" applyFill="1" applyBorder="1"/>
    <xf numFmtId="0" fontId="0" fillId="4" borderId="25" xfId="0" applyFill="1" applyBorder="1"/>
    <xf numFmtId="1" fontId="0" fillId="0" borderId="3" xfId="0" applyNumberFormat="1" applyFill="1" applyBorder="1" applyProtection="1">
      <protection hidden="1"/>
    </xf>
    <xf numFmtId="0" fontId="3" fillId="0" borderId="27" xfId="0" applyFont="1" applyBorder="1" applyAlignment="1">
      <alignment horizontal="center" textRotation="90"/>
    </xf>
    <xf numFmtId="1" fontId="0" fillId="0" borderId="26" xfId="0" applyNumberFormat="1" applyFill="1" applyBorder="1"/>
    <xf numFmtId="1" fontId="0" fillId="0" borderId="26" xfId="0" applyNumberFormat="1" applyBorder="1"/>
    <xf numFmtId="1" fontId="1" fillId="0" borderId="26" xfId="0" applyNumberFormat="1" applyFont="1" applyFill="1" applyBorder="1"/>
    <xf numFmtId="0" fontId="1" fillId="0" borderId="20" xfId="0" applyFont="1" applyBorder="1" applyAlignment="1">
      <alignment horizontal="center"/>
    </xf>
    <xf numFmtId="0" fontId="1" fillId="0" borderId="0" xfId="0" applyFont="1" applyBorder="1"/>
    <xf numFmtId="0" fontId="1" fillId="0" borderId="22" xfId="0" applyFont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Border="1"/>
    <xf numFmtId="0" fontId="1" fillId="0" borderId="9" xfId="0" applyFont="1" applyBorder="1"/>
    <xf numFmtId="0" fontId="1" fillId="0" borderId="12" xfId="0" applyFont="1" applyFill="1" applyBorder="1"/>
    <xf numFmtId="0" fontId="1" fillId="0" borderId="10" xfId="0" applyFont="1" applyFill="1" applyBorder="1"/>
    <xf numFmtId="0" fontId="1" fillId="0" borderId="0" xfId="0" applyFont="1"/>
    <xf numFmtId="0" fontId="5" fillId="4" borderId="8" xfId="0" applyFont="1" applyFill="1" applyBorder="1"/>
    <xf numFmtId="3" fontId="0" fillId="0" borderId="25" xfId="0" applyNumberFormat="1" applyFill="1" applyBorder="1" applyProtection="1">
      <protection hidden="1"/>
    </xf>
    <xf numFmtId="1" fontId="0" fillId="0" borderId="25" xfId="0" applyNumberFormat="1" applyFill="1" applyBorder="1" applyProtection="1">
      <protection hidden="1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3" fillId="0" borderId="20" xfId="0" applyFont="1" applyBorder="1" applyAlignment="1">
      <alignment horizontal="center" textRotation="90"/>
    </xf>
    <xf numFmtId="1" fontId="1" fillId="0" borderId="0" xfId="0" applyNumberFormat="1" applyFont="1" applyFill="1" applyBorder="1"/>
    <xf numFmtId="1" fontId="1" fillId="0" borderId="31" xfId="0" applyNumberFormat="1" applyFont="1" applyFill="1" applyBorder="1"/>
    <xf numFmtId="1" fontId="1" fillId="0" borderId="32" xfId="0" applyNumberFormat="1" applyFont="1" applyFill="1" applyBorder="1"/>
    <xf numFmtId="0" fontId="1" fillId="0" borderId="33" xfId="0" applyFont="1" applyBorder="1"/>
    <xf numFmtId="0" fontId="1" fillId="0" borderId="8" xfId="0" applyFont="1" applyBorder="1"/>
    <xf numFmtId="1" fontId="1" fillId="0" borderId="20" xfId="0" applyNumberFormat="1" applyFont="1" applyFill="1" applyBorder="1"/>
    <xf numFmtId="1" fontId="1" fillId="0" borderId="27" xfId="0" applyNumberFormat="1" applyFont="1" applyFill="1" applyBorder="1"/>
    <xf numFmtId="1" fontId="1" fillId="0" borderId="34" xfId="0" applyNumberFormat="1" applyFont="1" applyFill="1" applyBorder="1"/>
    <xf numFmtId="1" fontId="1" fillId="3" borderId="34" xfId="0" applyNumberFormat="1" applyFont="1" applyFill="1" applyBorder="1"/>
    <xf numFmtId="1" fontId="1" fillId="5" borderId="0" xfId="0" applyNumberFormat="1" applyFont="1" applyFill="1" applyBorder="1"/>
    <xf numFmtId="0" fontId="1" fillId="0" borderId="31" xfId="0" applyFont="1" applyBorder="1"/>
    <xf numFmtId="164" fontId="1" fillId="5" borderId="31" xfId="0" applyNumberFormat="1" applyFont="1" applyFill="1" applyBorder="1"/>
    <xf numFmtId="1" fontId="1" fillId="5" borderId="20" xfId="0" applyNumberFormat="1" applyFont="1" applyFill="1" applyBorder="1"/>
    <xf numFmtId="0" fontId="1" fillId="0" borderId="12" xfId="0" applyFont="1" applyFill="1" applyBorder="1" applyAlignment="1">
      <alignment horizontal="right"/>
    </xf>
    <xf numFmtId="0" fontId="5" fillId="4" borderId="2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3" fontId="0" fillId="6" borderId="25" xfId="0" applyNumberFormat="1" applyFill="1" applyBorder="1" applyProtection="1">
      <protection hidden="1"/>
    </xf>
    <xf numFmtId="1" fontId="0" fillId="6" borderId="25" xfId="0" applyNumberFormat="1" applyFill="1" applyBorder="1" applyProtection="1">
      <protection hidden="1"/>
    </xf>
    <xf numFmtId="3" fontId="0" fillId="6" borderId="3" xfId="0" applyNumberFormat="1" applyFill="1" applyBorder="1" applyProtection="1">
      <protection hidden="1"/>
    </xf>
    <xf numFmtId="1" fontId="0" fillId="6" borderId="3" xfId="0" applyNumberFormat="1" applyFill="1" applyBorder="1" applyProtection="1">
      <protection hidden="1"/>
    </xf>
    <xf numFmtId="1" fontId="1" fillId="0" borderId="25" xfId="0" applyNumberFormat="1" applyFont="1" applyFill="1" applyBorder="1" applyAlignment="1" applyProtection="1">
      <alignment horizontal="right"/>
      <protection hidden="1"/>
    </xf>
    <xf numFmtId="1" fontId="1" fillId="6" borderId="3" xfId="0" applyNumberFormat="1" applyFont="1" applyFill="1" applyBorder="1" applyAlignment="1" applyProtection="1">
      <alignment horizontal="right"/>
      <protection hidden="1"/>
    </xf>
    <xf numFmtId="1" fontId="1" fillId="0" borderId="3" xfId="0" applyNumberFormat="1" applyFont="1" applyFill="1" applyBorder="1" applyAlignment="1" applyProtection="1">
      <alignment horizontal="right"/>
      <protection hidden="1"/>
    </xf>
    <xf numFmtId="0" fontId="0" fillId="0" borderId="31" xfId="0" applyBorder="1"/>
    <xf numFmtId="0" fontId="0" fillId="0" borderId="32" xfId="0" applyBorder="1"/>
    <xf numFmtId="1" fontId="0" fillId="0" borderId="20" xfId="0" applyNumberFormat="1" applyBorder="1"/>
    <xf numFmtId="1" fontId="0" fillId="0" borderId="27" xfId="0" applyNumberFormat="1" applyBorder="1"/>
    <xf numFmtId="0" fontId="0" fillId="0" borderId="19" xfId="0" applyBorder="1"/>
    <xf numFmtId="0" fontId="0" fillId="0" borderId="2" xfId="0" applyBorder="1"/>
    <xf numFmtId="0" fontId="0" fillId="5" borderId="20" xfId="0" applyFill="1" applyBorder="1"/>
    <xf numFmtId="0" fontId="0" fillId="5" borderId="31" xfId="0" applyFill="1" applyBorder="1"/>
    <xf numFmtId="0" fontId="5" fillId="4" borderId="0" xfId="0" applyFont="1" applyFill="1" applyBorder="1" applyAlignment="1">
      <alignment horizontal="center"/>
    </xf>
    <xf numFmtId="0" fontId="3" fillId="0" borderId="20" xfId="0" applyFont="1" applyBorder="1" applyAlignment="1">
      <alignment horizontal="center" textRotation="90"/>
    </xf>
    <xf numFmtId="0" fontId="5" fillId="4" borderId="0" xfId="0" applyFont="1" applyFill="1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5" borderId="20" xfId="0" applyNumberFormat="1" applyFill="1" applyBorder="1"/>
    <xf numFmtId="0" fontId="5" fillId="4" borderId="0" xfId="0" applyFont="1" applyFill="1" applyBorder="1" applyAlignment="1">
      <alignment horizontal="center"/>
    </xf>
    <xf numFmtId="164" fontId="1" fillId="5" borderId="0" xfId="0" applyNumberFormat="1" applyFont="1" applyFill="1" applyBorder="1"/>
    <xf numFmtId="1" fontId="1" fillId="6" borderId="25" xfId="0" applyNumberFormat="1" applyFont="1" applyFill="1" applyBorder="1" applyAlignment="1" applyProtection="1">
      <alignment horizontal="right"/>
      <protection hidden="1"/>
    </xf>
    <xf numFmtId="0" fontId="2" fillId="0" borderId="0" xfId="1" applyFont="1" applyBorder="1"/>
    <xf numFmtId="1" fontId="0" fillId="0" borderId="25" xfId="0" applyNumberFormat="1" applyFill="1" applyBorder="1" applyAlignment="1" applyProtection="1">
      <alignment horizontal="right"/>
      <protection hidden="1"/>
    </xf>
    <xf numFmtId="1" fontId="0" fillId="6" borderId="25" xfId="0" applyNumberFormat="1" applyFill="1" applyBorder="1" applyAlignment="1" applyProtection="1">
      <alignment horizontal="right"/>
      <protection hidden="1"/>
    </xf>
    <xf numFmtId="1" fontId="0" fillId="0" borderId="3" xfId="0" applyNumberFormat="1" applyFill="1" applyBorder="1" applyAlignment="1" applyProtection="1">
      <alignment horizontal="right"/>
      <protection hidden="1"/>
    </xf>
    <xf numFmtId="1" fontId="0" fillId="6" borderId="3" xfId="0" applyNumberFormat="1" applyFill="1" applyBorder="1" applyAlignment="1" applyProtection="1">
      <alignment horizontal="right"/>
      <protection hidden="1"/>
    </xf>
    <xf numFmtId="3" fontId="0" fillId="0" borderId="25" xfId="0" applyNumberFormat="1" applyFill="1" applyBorder="1" applyAlignment="1" applyProtection="1">
      <alignment horizontal="right"/>
      <protection hidden="1"/>
    </xf>
    <xf numFmtId="3" fontId="0" fillId="6" borderId="25" xfId="0" applyNumberFormat="1" applyFill="1" applyBorder="1" applyAlignment="1" applyProtection="1">
      <alignment horizontal="right"/>
      <protection hidden="1"/>
    </xf>
    <xf numFmtId="0" fontId="5" fillId="4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35" xfId="0" applyBorder="1" applyAlignment="1"/>
    <xf numFmtId="0" fontId="10" fillId="4" borderId="8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0" fillId="0" borderId="7" xfId="0" applyBorder="1" applyAlignment="1"/>
    <xf numFmtId="0" fontId="0" fillId="0" borderId="33" xfId="0" applyBorder="1" applyAlignment="1"/>
    <xf numFmtId="1" fontId="5" fillId="4" borderId="8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Border="1" applyAlignment="1"/>
    <xf numFmtId="0" fontId="0" fillId="0" borderId="2" xfId="0" applyBorder="1" applyAlignment="1"/>
    <xf numFmtId="0" fontId="3" fillId="0" borderId="21" xfId="0" applyFont="1" applyBorder="1" applyAlignment="1">
      <alignment horizontal="center" textRotation="90"/>
    </xf>
    <xf numFmtId="0" fontId="3" fillId="0" borderId="20" xfId="0" applyFont="1" applyBorder="1" applyAlignment="1">
      <alignment horizontal="center" textRotation="9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0" xfId="0" applyFont="1" applyFill="1" applyBorder="1" applyAlignment="1">
      <alignment horizontal="center" textRotation="90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/>
    <xf numFmtId="1" fontId="0" fillId="0" borderId="0" xfId="0" applyNumberFormat="1"/>
    <xf numFmtId="0" fontId="14" fillId="0" borderId="0" xfId="0" applyFont="1"/>
    <xf numFmtId="0" fontId="15" fillId="0" borderId="0" xfId="0" applyFont="1"/>
    <xf numFmtId="0" fontId="15" fillId="0" borderId="0" xfId="0" quotePrefix="1" applyFont="1" applyAlignment="1">
      <alignment horizontal="left" vertical="top"/>
    </xf>
    <xf numFmtId="0" fontId="17" fillId="0" borderId="0" xfId="2" applyFont="1"/>
  </cellXfs>
  <cellStyles count="3">
    <cellStyle name="Hyperlinkki" xfId="2" builtinId="8"/>
    <cellStyle name="Normaali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</xdr:row>
      <xdr:rowOff>85725</xdr:rowOff>
    </xdr:from>
    <xdr:to>
      <xdr:col>7</xdr:col>
      <xdr:colOff>171450</xdr:colOff>
      <xdr:row>3</xdr:row>
      <xdr:rowOff>66040</xdr:rowOff>
    </xdr:to>
    <xdr:pic>
      <xdr:nvPicPr>
        <xdr:cNvPr id="4" name="Kuv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247650"/>
          <a:ext cx="1009650" cy="437515"/>
        </a:xfrm>
        <a:prstGeom prst="rect">
          <a:avLst/>
        </a:prstGeom>
      </xdr:spPr>
    </xdr:pic>
    <xdr:clientData/>
  </xdr:twoCellAnchor>
  <xdr:twoCellAnchor editAs="oneCell">
    <xdr:from>
      <xdr:col>8</xdr:col>
      <xdr:colOff>676275</xdr:colOff>
      <xdr:row>153</xdr:row>
      <xdr:rowOff>104774</xdr:rowOff>
    </xdr:from>
    <xdr:to>
      <xdr:col>10</xdr:col>
      <xdr:colOff>603738</xdr:colOff>
      <xdr:row>157</xdr:row>
      <xdr:rowOff>57149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32727899"/>
          <a:ext cx="1384788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tunimi.sukunimi@stravent.fi" TargetMode="External"/><Relationship Id="rId1" Type="http://schemas.openxmlformats.org/officeDocument/2006/relationships/hyperlink" Target="http://www.stravent.fi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8"/>
  <sheetViews>
    <sheetView showGridLines="0" tabSelected="1" topLeftCell="B1" zoomScaleNormal="100" workbookViewId="0">
      <pane ySplit="5" topLeftCell="A6" activePane="bottomLeft" state="frozen"/>
      <selection activeCell="B1" sqref="B1"/>
      <selection pane="bottomLeft" activeCell="D3" sqref="D3"/>
    </sheetView>
  </sheetViews>
  <sheetFormatPr defaultRowHeight="12.75" x14ac:dyDescent="0.2"/>
  <cols>
    <col min="1" max="1" width="5.42578125" style="14" hidden="1" customWidth="1"/>
    <col min="2" max="2" width="4.42578125" customWidth="1"/>
    <col min="3" max="3" width="12.7109375" customWidth="1"/>
    <col min="4" max="4" width="12.7109375" style="14" customWidth="1"/>
    <col min="5" max="9" width="12.7109375" customWidth="1"/>
  </cols>
  <sheetData>
    <row r="1" spans="1:9" x14ac:dyDescent="0.2">
      <c r="G1" s="64" t="s">
        <v>27</v>
      </c>
    </row>
    <row r="2" spans="1:9" x14ac:dyDescent="0.2">
      <c r="C2" s="14"/>
      <c r="E2" s="14"/>
      <c r="F2" s="14"/>
      <c r="G2" s="14"/>
    </row>
    <row r="3" spans="1:9" ht="23.25" x14ac:dyDescent="0.35">
      <c r="C3" s="16" t="s">
        <v>6</v>
      </c>
      <c r="D3" s="16"/>
      <c r="E3" s="16"/>
      <c r="F3" s="16"/>
      <c r="G3" s="16"/>
    </row>
    <row r="4" spans="1:9" ht="13.5" thickBot="1" x14ac:dyDescent="0.25">
      <c r="C4" s="14"/>
      <c r="E4" s="14"/>
      <c r="F4" s="14"/>
      <c r="G4" s="14"/>
    </row>
    <row r="5" spans="1:9" ht="24" customHeight="1" thickBot="1" x14ac:dyDescent="0.25">
      <c r="A5" s="27">
        <f>((((D5+F5)/2)-H5)/50)^1.28</f>
        <v>1</v>
      </c>
      <c r="C5" s="22" t="s">
        <v>28</v>
      </c>
      <c r="D5" s="23">
        <v>75</v>
      </c>
      <c r="E5" s="24" t="s">
        <v>29</v>
      </c>
      <c r="F5" s="23">
        <v>65</v>
      </c>
      <c r="G5" s="24" t="s">
        <v>30</v>
      </c>
      <c r="H5" s="23">
        <v>20</v>
      </c>
    </row>
    <row r="6" spans="1:9" ht="15.75" x14ac:dyDescent="0.25">
      <c r="C6" s="21"/>
      <c r="D6" s="21"/>
      <c r="E6" s="18"/>
      <c r="F6" s="17"/>
      <c r="G6" s="18"/>
    </row>
    <row r="7" spans="1:9" x14ac:dyDescent="0.2">
      <c r="B7" s="19"/>
      <c r="C7" s="19"/>
      <c r="D7" s="19"/>
      <c r="E7" s="20"/>
      <c r="F7" s="20"/>
      <c r="G7" s="20"/>
    </row>
    <row r="8" spans="1:9" ht="20.25" x14ac:dyDescent="0.3">
      <c r="B8" s="19"/>
      <c r="C8" s="127" t="s">
        <v>7</v>
      </c>
      <c r="D8" s="128"/>
      <c r="E8" s="128"/>
      <c r="F8" s="128"/>
      <c r="G8" s="129"/>
      <c r="H8" s="129"/>
      <c r="I8" s="130"/>
    </row>
    <row r="9" spans="1:9" x14ac:dyDescent="0.2">
      <c r="B9" s="19"/>
      <c r="C9" s="50"/>
      <c r="D9" s="131" t="s">
        <v>31</v>
      </c>
      <c r="E9" s="129"/>
      <c r="F9" s="129"/>
      <c r="G9" s="129"/>
      <c r="H9" s="129"/>
      <c r="I9" s="130"/>
    </row>
    <row r="10" spans="1:9" s="14" customFormat="1" x14ac:dyDescent="0.2">
      <c r="B10" s="19"/>
      <c r="C10" s="26"/>
      <c r="D10" s="123"/>
      <c r="E10" s="124"/>
      <c r="F10" s="124"/>
      <c r="G10" s="124"/>
      <c r="H10" s="125"/>
      <c r="I10" s="126"/>
    </row>
    <row r="11" spans="1:9" x14ac:dyDescent="0.2">
      <c r="B11" s="19"/>
      <c r="C11" s="65" t="s">
        <v>32</v>
      </c>
      <c r="D11" s="68" t="s">
        <v>8</v>
      </c>
      <c r="E11" s="85" t="s">
        <v>9</v>
      </c>
      <c r="F11" s="85" t="s">
        <v>20</v>
      </c>
      <c r="G11" s="103" t="s">
        <v>10</v>
      </c>
      <c r="H11" s="103" t="s">
        <v>18</v>
      </c>
      <c r="I11" s="69" t="s">
        <v>19</v>
      </c>
    </row>
    <row r="12" spans="1:9" s="14" customFormat="1" x14ac:dyDescent="0.2">
      <c r="B12" s="19"/>
      <c r="C12" s="86">
        <v>400</v>
      </c>
      <c r="D12" s="92">
        <f>($C12/1000)*Blad1!$C$13*(((KR!$D$5-KR!$F$5)/(LN((KR!$D$5-KR!$H$5)/(KR!$F$5-KR!$H$5))))/49.8329)^Blad1!$D$13</f>
        <v>109.99996088662125</v>
      </c>
      <c r="E12" s="66">
        <f>($C12/1000)*Blad1!$E$13*(((KR!$D$5-KR!$F$5)/(LN((KR!$D$5-KR!$H$5)/(KR!$F$5-KR!$H$5))))/49.8329)^Blad1!$F$13</f>
        <v>139.19995080445736</v>
      </c>
      <c r="F12" s="66">
        <f>($C12/1000)*Blad1!$G$13*(((KR!$D$5-KR!$F$5)/(LN((KR!$D$5-KR!$H$5)/(KR!$F$5-KR!$H$5))))/49.8329)^Blad1!$H$13</f>
        <v>171.99994000185333</v>
      </c>
      <c r="G12" s="51">
        <f>($C12/1000)*Blad1!$I$13*(((KR!$D$5-KR!$F$5)/(LN((KR!$D$5-KR!$H$5)/(KR!$F$5-KR!$H$5))))/49.8329)^Blad1!$J$13</f>
        <v>187.19993540727992</v>
      </c>
      <c r="H12" s="51">
        <f>($C12/1000)*Blad1!$K$13*(((KR!$D$5-KR!$F$5)/(LN((KR!$D$5-KR!$H$5)/(KR!$F$5-KR!$H$5))))/49.8329)^Blad1!$L$13</f>
        <v>200.79993131099911</v>
      </c>
      <c r="I12" s="67">
        <f>($C12/1000)*Blad1!$M$13*(((KR!$D$5-KR!$F$5)/(LN((KR!$D$5-KR!$H$5)/(KR!$F$5-KR!$H$5))))/49.8329)^Blad1!$N$13</f>
        <v>217.9999266632916</v>
      </c>
    </row>
    <row r="13" spans="1:9" x14ac:dyDescent="0.2">
      <c r="B13" s="19"/>
      <c r="C13" s="87">
        <v>500</v>
      </c>
      <c r="D13" s="93">
        <f>($C13/1000)*Blad1!$C$13*(((KR!$D$5-KR!$F$5)/(LN((KR!$D$5-KR!$H$5)/(KR!$F$5-KR!$H$5))))/49.8329)^Blad1!$D$13</f>
        <v>137.49995110827658</v>
      </c>
      <c r="E13" s="88">
        <f>($C13/1000)*Blad1!$E$13*(((KR!$D$5-KR!$F$5)/(LN((KR!$D$5-KR!$H$5)/(KR!$F$5-KR!$H$5))))/49.8329)^Blad1!$F$13</f>
        <v>173.99993850557166</v>
      </c>
      <c r="F13" s="88">
        <f>($C13/1000)*Blad1!$G$13*(((KR!$D$5-KR!$F$5)/(LN((KR!$D$5-KR!$H$5)/(KR!$F$5-KR!$H$5))))/49.8329)^Blad1!$H$13</f>
        <v>214.99992500231664</v>
      </c>
      <c r="G13" s="89">
        <f>($C13/1000)*Blad1!$I$13*(((KR!$D$5-KR!$F$5)/(LN((KR!$D$5-KR!$H$5)/(KR!$F$5-KR!$H$5))))/49.8329)^Blad1!$J$13</f>
        <v>233.99991925909987</v>
      </c>
      <c r="H13" s="89">
        <f>($C13/1000)*Blad1!$K$13*(((KR!$D$5-KR!$F$5)/(LN((KR!$D$5-KR!$H$5)/(KR!$F$5-KR!$H$5))))/49.8329)^Blad1!$L$13</f>
        <v>250.99991413874886</v>
      </c>
      <c r="I13" s="89">
        <f>($C13/1000)*Blad1!$M$13*(((KR!$D$5-KR!$F$5)/(LN((KR!$D$5-KR!$H$5)/(KR!$F$5-KR!$H$5))))/49.8329)^Blad1!$N$13</f>
        <v>272.49990832911453</v>
      </c>
    </row>
    <row r="14" spans="1:9" x14ac:dyDescent="0.2">
      <c r="B14" s="19"/>
      <c r="C14" s="15">
        <v>600</v>
      </c>
      <c r="D14" s="94">
        <f>($C14/1000)*Blad1!$C$13*(((KR!$D$5-KR!$F$5)/(LN((KR!$D$5-KR!$H$5)/(KR!$F$5-KR!$H$5))))/49.8329)^Blad1!$D$13</f>
        <v>164.99994132993189</v>
      </c>
      <c r="E14" s="25">
        <f>($C14/1000)*Blad1!$E$13*(((KR!$D$5-KR!$F$5)/(LN((KR!$D$5-KR!$H$5)/(KR!$F$5-KR!$H$5))))/49.8329)^Blad1!$F$13</f>
        <v>208.79992620668597</v>
      </c>
      <c r="F14" s="25">
        <f>($C14/1000)*Blad1!$G$13*(((KR!$D$5-KR!$F$5)/(LN((KR!$D$5-KR!$H$5)/(KR!$F$5-KR!$H$5))))/49.8329)^Blad1!$H$13</f>
        <v>257.99991000277998</v>
      </c>
      <c r="G14" s="51">
        <f>($C14/1000)*Blad1!$I$13*(((KR!$D$5-KR!$F$5)/(LN((KR!$D$5-KR!$H$5)/(KR!$F$5-KR!$H$5))))/49.8329)^Blad1!$J$13</f>
        <v>280.79990311091984</v>
      </c>
      <c r="H14" s="67">
        <f>($C14/1000)*Blad1!$K$13*(((KR!$D$5-KR!$F$5)/(LN((KR!$D$5-KR!$H$5)/(KR!$F$5-KR!$H$5))))/49.8329)^Blad1!$L$13</f>
        <v>301.19989696649861</v>
      </c>
      <c r="I14" s="67">
        <f>($C14/1000)*Blad1!$M$13*(((KR!$D$5-KR!$F$5)/(LN((KR!$D$5-KR!$H$5)/(KR!$F$5-KR!$H$5))))/49.8329)^Blad1!$N$13</f>
        <v>326.9998899949374</v>
      </c>
    </row>
    <row r="15" spans="1:9" x14ac:dyDescent="0.2">
      <c r="B15" s="19"/>
      <c r="C15" s="87">
        <v>700</v>
      </c>
      <c r="D15" s="93">
        <f>($C15/1000)*Blad1!$C$13*(((KR!$D$5-KR!$F$5)/(LN((KR!$D$5-KR!$H$5)/(KR!$F$5-KR!$H$5))))/49.8329)^Blad1!$D$13</f>
        <v>192.4999315515872</v>
      </c>
      <c r="E15" s="90">
        <f>($C15/1000)*Blad1!$E$13*(((KR!$D$5-KR!$F$5)/(LN((KR!$D$5-KR!$H$5)/(KR!$F$5-KR!$H$5))))/49.8329)^Blad1!$F$13</f>
        <v>243.59991390780033</v>
      </c>
      <c r="F15" s="90">
        <f>($C15/1000)*Blad1!$G$13*(((KR!$D$5-KR!$F$5)/(LN((KR!$D$5-KR!$H$5)/(KR!$F$5-KR!$H$5))))/49.8329)^Blad1!$H$13</f>
        <v>300.9998950032433</v>
      </c>
      <c r="G15" s="91">
        <f>($C15/1000)*Blad1!$I$13*(((KR!$D$5-KR!$F$5)/(LN((KR!$D$5-KR!$H$5)/(KR!$F$5-KR!$H$5))))/49.8329)^Blad1!$J$13</f>
        <v>327.59988696273979</v>
      </c>
      <c r="H15" s="89">
        <f>($C15/1000)*Blad1!$K$13*(((KR!$D$5-KR!$F$5)/(LN((KR!$D$5-KR!$H$5)/(KR!$F$5-KR!$H$5))))/49.8329)^Blad1!$L$13</f>
        <v>351.39987979424836</v>
      </c>
      <c r="I15" s="89">
        <f>($C15/1000)*Blad1!$M$13*(((KR!$D$5-KR!$F$5)/(LN((KR!$D$5-KR!$H$5)/(KR!$F$5-KR!$H$5))))/49.8329)^Blad1!$N$13</f>
        <v>381.49987166076033</v>
      </c>
    </row>
    <row r="16" spans="1:9" x14ac:dyDescent="0.2">
      <c r="B16" s="19"/>
      <c r="C16" s="15">
        <v>800</v>
      </c>
      <c r="D16" s="94">
        <f>($C16/1000)*Blad1!$C$13*(((KR!$D$5-KR!$F$5)/(LN((KR!$D$5-KR!$H$5)/(KR!$F$5-KR!$H$5))))/49.8329)^Blad1!$D$13</f>
        <v>219.99992177324251</v>
      </c>
      <c r="E16" s="25">
        <f>($C16/1000)*Blad1!$E$13*(((KR!$D$5-KR!$F$5)/(LN((KR!$D$5-KR!$H$5)/(KR!$F$5-KR!$H$5))))/49.8329)^Blad1!$F$13</f>
        <v>278.39990160891472</v>
      </c>
      <c r="F16" s="25">
        <f>($C16/1000)*Blad1!$G$13*(((KR!$D$5-KR!$F$5)/(LN((KR!$D$5-KR!$H$5)/(KR!$F$5-KR!$H$5))))/49.8329)^Blad1!$H$13</f>
        <v>343.99988000370666</v>
      </c>
      <c r="G16" s="51">
        <f>($C16/1000)*Blad1!$I$13*(((KR!$D$5-KR!$F$5)/(LN((KR!$D$5-KR!$H$5)/(KR!$F$5-KR!$H$5))))/49.8329)^Blad1!$J$13</f>
        <v>374.39987081455985</v>
      </c>
      <c r="H16" s="67">
        <f>($C16/1000)*Blad1!$K$13*(((KR!$D$5-KR!$F$5)/(LN((KR!$D$5-KR!$H$5)/(KR!$F$5-KR!$H$5))))/49.8329)^Blad1!$L$13</f>
        <v>401.59986262199823</v>
      </c>
      <c r="I16" s="67">
        <f>($C16/1000)*Blad1!$M$13*(((KR!$D$5-KR!$F$5)/(LN((KR!$D$5-KR!$H$5)/(KR!$F$5-KR!$H$5))))/49.8329)^Blad1!$N$13</f>
        <v>435.99985332658321</v>
      </c>
    </row>
    <row r="17" spans="2:9" x14ac:dyDescent="0.2">
      <c r="B17" s="19"/>
      <c r="C17" s="87">
        <v>900</v>
      </c>
      <c r="D17" s="93">
        <f>($C17/1000)*Blad1!$C$13*(((KR!$D$5-KR!$F$5)/(LN((KR!$D$5-KR!$H$5)/(KR!$F$5-KR!$H$5))))/49.8329)^Blad1!$D$13</f>
        <v>247.49991199489781</v>
      </c>
      <c r="E17" s="90">
        <f>($C17/1000)*Blad1!$E$13*(((KR!$D$5-KR!$F$5)/(LN((KR!$D$5-KR!$H$5)/(KR!$F$5-KR!$H$5))))/49.8329)^Blad1!$F$13</f>
        <v>313.19988931002899</v>
      </c>
      <c r="F17" s="90">
        <f>($C17/1000)*Blad1!$G$13*(((KR!$D$5-KR!$F$5)/(LN((KR!$D$5-KR!$H$5)/(KR!$F$5-KR!$H$5))))/49.8329)^Blad1!$H$13</f>
        <v>386.99986500416998</v>
      </c>
      <c r="G17" s="91">
        <f>($C17/1000)*Blad1!$I$13*(((KR!$D$5-KR!$F$5)/(LN((KR!$D$5-KR!$H$5)/(KR!$F$5-KR!$H$5))))/49.8329)^Blad1!$J$13</f>
        <v>421.19985466637974</v>
      </c>
      <c r="H17" s="89">
        <f>($C17/1000)*Blad1!$K$13*(((KR!$D$5-KR!$F$5)/(LN((KR!$D$5-KR!$H$5)/(KR!$F$5-KR!$H$5))))/49.8329)^Blad1!$L$13</f>
        <v>451.79984544974798</v>
      </c>
      <c r="I17" s="89">
        <f>($C17/1000)*Blad1!$M$13*(((KR!$D$5-KR!$F$5)/(LN((KR!$D$5-KR!$H$5)/(KR!$F$5-KR!$H$5))))/49.8329)^Blad1!$N$13</f>
        <v>490.49983499240614</v>
      </c>
    </row>
    <row r="18" spans="2:9" x14ac:dyDescent="0.2">
      <c r="B18" s="19"/>
      <c r="C18" s="15">
        <v>1000</v>
      </c>
      <c r="D18" s="94">
        <f>($C18/1000)*Blad1!$C$13*(((KR!$D$5-KR!$F$5)/(LN((KR!$D$5-KR!$H$5)/(KR!$F$5-KR!$H$5))))/49.8329)^Blad1!$D$13</f>
        <v>274.99990221655315</v>
      </c>
      <c r="E18" s="25">
        <f>($C18/1000)*Blad1!$E$13*(((KR!$D$5-KR!$F$5)/(LN((KR!$D$5-KR!$H$5)/(KR!$F$5-KR!$H$5))))/49.8329)^Blad1!$F$13</f>
        <v>347.99987701114333</v>
      </c>
      <c r="F18" s="25">
        <f>($C18/1000)*Blad1!$G$13*(((KR!$D$5-KR!$F$5)/(LN((KR!$D$5-KR!$H$5)/(KR!$F$5-KR!$H$5))))/49.8329)^Blad1!$H$13</f>
        <v>429.99985000463329</v>
      </c>
      <c r="G18" s="51">
        <f>($C18/1000)*Blad1!$I$13*(((KR!$D$5-KR!$F$5)/(LN((KR!$D$5-KR!$H$5)/(KR!$F$5-KR!$H$5))))/49.8329)^Blad1!$J$13</f>
        <v>467.99983851819974</v>
      </c>
      <c r="H18" s="67">
        <f>($C18/1000)*Blad1!$K$13*(((KR!$D$5-KR!$F$5)/(LN((KR!$D$5-KR!$H$5)/(KR!$F$5-KR!$H$5))))/49.8329)^Blad1!$L$13</f>
        <v>501.99982827749773</v>
      </c>
      <c r="I18" s="67">
        <f>($C18/1000)*Blad1!$M$13*(((KR!$D$5-KR!$F$5)/(LN((KR!$D$5-KR!$H$5)/(KR!$F$5-KR!$H$5))))/49.8329)^Blad1!$N$13</f>
        <v>544.99981665822907</v>
      </c>
    </row>
    <row r="19" spans="2:9" x14ac:dyDescent="0.2">
      <c r="B19" s="19"/>
      <c r="C19" s="87">
        <v>1100</v>
      </c>
      <c r="D19" s="93">
        <f>($C19/1000)*Blad1!$C$13*(((KR!$D$5-KR!$F$5)/(LN((KR!$D$5-KR!$H$5)/(KR!$F$5-KR!$H$5))))/49.8329)^Blad1!$D$13</f>
        <v>302.49989243820846</v>
      </c>
      <c r="E19" s="90">
        <f>($C19/1000)*Blad1!$E$13*(((KR!$D$5-KR!$F$5)/(LN((KR!$D$5-KR!$H$5)/(KR!$F$5-KR!$H$5))))/49.8329)^Blad1!$F$13</f>
        <v>382.79986471225766</v>
      </c>
      <c r="F19" s="90">
        <f>($C19/1000)*Blad1!$G$13*(((KR!$D$5-KR!$F$5)/(LN((KR!$D$5-KR!$H$5)/(KR!$F$5-KR!$H$5))))/49.8329)^Blad1!$H$13</f>
        <v>472.99983500509671</v>
      </c>
      <c r="G19" s="91">
        <f>($C19/1000)*Blad1!$I$13*(((KR!$D$5-KR!$F$5)/(LN((KR!$D$5-KR!$H$5)/(KR!$F$5-KR!$H$5))))/49.8329)^Blad1!$J$13</f>
        <v>514.7998223700198</v>
      </c>
      <c r="H19" s="89">
        <f>($C19/1000)*Blad1!$K$13*(((KR!$D$5-KR!$F$5)/(LN((KR!$D$5-KR!$H$5)/(KR!$F$5-KR!$H$5))))/49.8329)^Blad1!$L$13</f>
        <v>552.19981110524759</v>
      </c>
      <c r="I19" s="89">
        <f>($C19/1000)*Blad1!$M$13*(((KR!$D$5-KR!$F$5)/(LN((KR!$D$5-KR!$H$5)/(KR!$F$5-KR!$H$5))))/49.8329)^Blad1!$N$13</f>
        <v>599.49979832405188</v>
      </c>
    </row>
    <row r="20" spans="2:9" x14ac:dyDescent="0.2">
      <c r="B20" s="19"/>
      <c r="C20" s="15">
        <v>1200</v>
      </c>
      <c r="D20" s="94">
        <f>($C20/1000)*Blad1!$C$13*(((KR!$D$5-KR!$F$5)/(LN((KR!$D$5-KR!$H$5)/(KR!$F$5-KR!$H$5))))/49.8329)^Blad1!$D$13</f>
        <v>329.99988265986377</v>
      </c>
      <c r="E20" s="25">
        <f>($C20/1000)*Blad1!$E$13*(((KR!$D$5-KR!$F$5)/(LN((KR!$D$5-KR!$H$5)/(KR!$F$5-KR!$H$5))))/49.8329)^Blad1!$F$13</f>
        <v>417.59985241337193</v>
      </c>
      <c r="F20" s="25">
        <f>($C20/1000)*Blad1!$G$13*(((KR!$D$5-KR!$F$5)/(LN((KR!$D$5-KR!$H$5)/(KR!$F$5-KR!$H$5))))/49.8329)^Blad1!$H$13</f>
        <v>515.99982000555997</v>
      </c>
      <c r="G20" s="51">
        <f>($C20/1000)*Blad1!$I$13*(((KR!$D$5-KR!$F$5)/(LN((KR!$D$5-KR!$H$5)/(KR!$F$5-KR!$H$5))))/49.8329)^Blad1!$J$13</f>
        <v>561.59980622183969</v>
      </c>
      <c r="H20" s="67">
        <f>($C20/1000)*Blad1!$K$13*(((KR!$D$5-KR!$F$5)/(LN((KR!$D$5-KR!$H$5)/(KR!$F$5-KR!$H$5))))/49.8329)^Blad1!$L$13</f>
        <v>602.39979393299723</v>
      </c>
      <c r="I20" s="67">
        <f>($C20/1000)*Blad1!$M$13*(((KR!$D$5-KR!$F$5)/(LN((KR!$D$5-KR!$H$5)/(KR!$F$5-KR!$H$5))))/49.8329)^Blad1!$N$13</f>
        <v>653.99977998987481</v>
      </c>
    </row>
    <row r="21" spans="2:9" s="14" customFormat="1" x14ac:dyDescent="0.2">
      <c r="B21" s="19"/>
      <c r="C21" s="87">
        <v>1300</v>
      </c>
      <c r="D21" s="93">
        <f>($C21/1000)*Blad1!$C$13*(((KR!$D$5-KR!$F$5)/(LN((KR!$D$5-KR!$H$5)/(KR!$F$5-KR!$H$5))))/49.8329)^Blad1!$D$13</f>
        <v>357.49987288151908</v>
      </c>
      <c r="E21" s="90">
        <f>($C21/1000)*Blad1!$E$13*(((KR!$D$5-KR!$F$5)/(LN((KR!$D$5-KR!$H$5)/(KR!$F$5-KR!$H$5))))/49.8329)^Blad1!$F$13</f>
        <v>452.39984011448638</v>
      </c>
      <c r="F21" s="90">
        <f>($C21/1000)*Blad1!$G$13*(((KR!$D$5-KR!$F$5)/(LN((KR!$D$5-KR!$H$5)/(KR!$F$5-KR!$H$5))))/49.8329)^Blad1!$H$13</f>
        <v>558.99980500602328</v>
      </c>
      <c r="G21" s="91">
        <f>($C21/1000)*Blad1!$I$13*(((KR!$D$5-KR!$F$5)/(LN((KR!$D$5-KR!$H$5)/(KR!$F$5-KR!$H$5))))/49.8329)^Blad1!$J$13</f>
        <v>608.39979007365969</v>
      </c>
      <c r="H21" s="89">
        <f>($C21/1000)*Blad1!$K$13*(((KR!$D$5-KR!$F$5)/(LN((KR!$D$5-KR!$H$5)/(KR!$F$5-KR!$H$5))))/49.8329)^Blad1!$L$13</f>
        <v>652.59977676074709</v>
      </c>
      <c r="I21" s="89">
        <f>($C21/1000)*Blad1!$M$13*(((KR!$D$5-KR!$F$5)/(LN((KR!$D$5-KR!$H$5)/(KR!$F$5-KR!$H$5))))/49.8329)^Blad1!$N$13</f>
        <v>708.49976165569774</v>
      </c>
    </row>
    <row r="22" spans="2:9" x14ac:dyDescent="0.2">
      <c r="B22" s="19"/>
      <c r="C22" s="15">
        <v>1400</v>
      </c>
      <c r="D22" s="94">
        <f>($C22/1000)*Blad1!$C$13*(((KR!$D$5-KR!$F$5)/(LN((KR!$D$5-KR!$H$5)/(KR!$F$5-KR!$H$5))))/49.8329)^Blad1!$D$13</f>
        <v>384.99986310317439</v>
      </c>
      <c r="E22" s="25">
        <f>($C22/1000)*Blad1!$E$13*(((KR!$D$5-KR!$F$5)/(LN((KR!$D$5-KR!$H$5)/(KR!$F$5-KR!$H$5))))/49.8329)^Blad1!$F$13</f>
        <v>487.19982781560066</v>
      </c>
      <c r="F22" s="25">
        <f>($C22/1000)*Blad1!$G$13*(((KR!$D$5-KR!$F$5)/(LN((KR!$D$5-KR!$H$5)/(KR!$F$5-KR!$H$5))))/49.8329)^Blad1!$H$13</f>
        <v>601.99979000648659</v>
      </c>
      <c r="G22" s="51">
        <f>($C22/1000)*Blad1!$I$13*(((KR!$D$5-KR!$F$5)/(LN((KR!$D$5-KR!$H$5)/(KR!$F$5-KR!$H$5))))/49.8329)^Blad1!$J$13</f>
        <v>655.19977392547958</v>
      </c>
      <c r="H22" s="67">
        <f>($C22/1000)*Blad1!$K$13*(((KR!$D$5-KR!$F$5)/(LN((KR!$D$5-KR!$H$5)/(KR!$F$5-KR!$H$5))))/49.8329)^Blad1!$L$13</f>
        <v>702.79975958849673</v>
      </c>
      <c r="I22" s="67">
        <f>($C22/1000)*Blad1!$M$13*(((KR!$D$5-KR!$F$5)/(LN((KR!$D$5-KR!$H$5)/(KR!$F$5-KR!$H$5))))/49.8329)^Blad1!$N$13</f>
        <v>762.99974332152067</v>
      </c>
    </row>
    <row r="23" spans="2:9" x14ac:dyDescent="0.2">
      <c r="B23" s="19"/>
      <c r="C23" s="87">
        <v>1500</v>
      </c>
      <c r="D23" s="93">
        <f>($C23/1000)*Blad1!$C$13*(((KR!$D$5-KR!$F$5)/(LN((KR!$D$5-KR!$H$5)/(KR!$F$5-KR!$H$5))))/49.8329)^Blad1!$D$13</f>
        <v>412.4998533248297</v>
      </c>
      <c r="E23" s="90">
        <f>($C23/1000)*Blad1!$E$13*(((KR!$D$5-KR!$F$5)/(LN((KR!$D$5-KR!$H$5)/(KR!$F$5-KR!$H$5))))/49.8329)^Blad1!$F$13</f>
        <v>521.99981551671499</v>
      </c>
      <c r="F23" s="90">
        <f>($C23/1000)*Blad1!$G$13*(((KR!$D$5-KR!$F$5)/(LN((KR!$D$5-KR!$H$5)/(KR!$F$5-KR!$H$5))))/49.8329)^Blad1!$H$13</f>
        <v>644.9997750069499</v>
      </c>
      <c r="G23" s="91">
        <f>($C23/1000)*Blad1!$I$13*(((KR!$D$5-KR!$F$5)/(LN((KR!$D$5-KR!$H$5)/(KR!$F$5-KR!$H$5))))/49.8329)^Blad1!$J$13</f>
        <v>701.99975777729958</v>
      </c>
      <c r="H23" s="89">
        <f>($C23/1000)*Blad1!$K$13*(((KR!$D$5-KR!$F$5)/(LN((KR!$D$5-KR!$H$5)/(KR!$F$5-KR!$H$5))))/49.8329)^Blad1!$L$13</f>
        <v>752.99974241624659</v>
      </c>
      <c r="I23" s="89">
        <f>($C23/1000)*Blad1!$M$13*(((KR!$D$5-KR!$F$5)/(LN((KR!$D$5-KR!$H$5)/(KR!$F$5-KR!$H$5))))/49.8329)^Blad1!$N$13</f>
        <v>817.4997249873436</v>
      </c>
    </row>
    <row r="24" spans="2:9" x14ac:dyDescent="0.2">
      <c r="B24" s="19"/>
      <c r="C24" s="15">
        <v>1600</v>
      </c>
      <c r="D24" s="94">
        <f>($C24/1000)*Blad1!$C$13*(((KR!$D$5-KR!$F$5)/(LN((KR!$D$5-KR!$H$5)/(KR!$F$5-KR!$H$5))))/49.8329)^Blad1!$D$13</f>
        <v>439.99984354648501</v>
      </c>
      <c r="E24" s="25">
        <f>($C24/1000)*Blad1!$E$13*(((KR!$D$5-KR!$F$5)/(LN((KR!$D$5-KR!$H$5)/(KR!$F$5-KR!$H$5))))/49.8329)^Blad1!$F$13</f>
        <v>556.79980321782944</v>
      </c>
      <c r="F24" s="25">
        <f>($C24/1000)*Blad1!$G$13*(((KR!$D$5-KR!$F$5)/(LN((KR!$D$5-KR!$H$5)/(KR!$F$5-KR!$H$5))))/49.8329)^Blad1!$H$13</f>
        <v>687.99976000741333</v>
      </c>
      <c r="G24" s="51">
        <f>($C24/1000)*Blad1!$I$13*(((KR!$D$5-KR!$F$5)/(LN((KR!$D$5-KR!$H$5)/(KR!$F$5-KR!$H$5))))/49.8329)^Blad1!$J$13</f>
        <v>748.79974162911969</v>
      </c>
      <c r="H24" s="67">
        <f>($C24/1000)*Blad1!$K$13*(((KR!$D$5-KR!$F$5)/(LN((KR!$D$5-KR!$H$5)/(KR!$F$5-KR!$H$5))))/49.8329)^Blad1!$L$13</f>
        <v>803.19972524399645</v>
      </c>
      <c r="I24" s="67">
        <f>($C24/1000)*Blad1!$M$13*(((KR!$D$5-KR!$F$5)/(LN((KR!$D$5-KR!$H$5)/(KR!$F$5-KR!$H$5))))/49.8329)^Blad1!$N$13</f>
        <v>871.99970665316641</v>
      </c>
    </row>
    <row r="25" spans="2:9" s="14" customFormat="1" x14ac:dyDescent="0.2">
      <c r="B25" s="19"/>
      <c r="C25" s="87">
        <v>1700</v>
      </c>
      <c r="D25" s="93">
        <f>($C25/1000)*Blad1!$C$13*(((KR!$D$5-KR!$F$5)/(LN((KR!$D$5-KR!$H$5)/(KR!$F$5-KR!$H$5))))/49.8329)^Blad1!$D$13</f>
        <v>467.49983376814032</v>
      </c>
      <c r="E25" s="90">
        <f>($C25/1000)*Blad1!$E$13*(((KR!$D$5-KR!$F$5)/(LN((KR!$D$5-KR!$H$5)/(KR!$F$5-KR!$H$5))))/49.8329)^Blad1!$F$13</f>
        <v>591.59979091894365</v>
      </c>
      <c r="F25" s="90">
        <f>($C25/1000)*Blad1!$G$13*(((KR!$D$5-KR!$F$5)/(LN((KR!$D$5-KR!$H$5)/(KR!$F$5-KR!$H$5))))/49.8329)^Blad1!$H$13</f>
        <v>730.99974500787664</v>
      </c>
      <c r="G25" s="91">
        <f>($C25/1000)*Blad1!$I$13*(((KR!$D$5-KR!$F$5)/(LN((KR!$D$5-KR!$H$5)/(KR!$F$5-KR!$H$5))))/49.8329)^Blad1!$J$13</f>
        <v>795.59972548093958</v>
      </c>
      <c r="H25" s="89">
        <f>($C25/1000)*Blad1!$K$13*(((KR!$D$5-KR!$F$5)/(LN((KR!$D$5-KR!$H$5)/(KR!$F$5-KR!$H$5))))/49.8329)^Blad1!$L$13</f>
        <v>853.39970807174609</v>
      </c>
      <c r="I25" s="89">
        <f>($C25/1000)*Blad1!$M$13*(((KR!$D$5-KR!$F$5)/(LN((KR!$D$5-KR!$H$5)/(KR!$F$5-KR!$H$5))))/49.8329)^Blad1!$N$13</f>
        <v>926.49968831898934</v>
      </c>
    </row>
    <row r="26" spans="2:9" x14ac:dyDescent="0.2">
      <c r="B26" s="19"/>
      <c r="C26" s="15">
        <v>1800</v>
      </c>
      <c r="D26" s="94">
        <f>($C26/1000)*Blad1!$C$13*(((KR!$D$5-KR!$F$5)/(LN((KR!$D$5-KR!$H$5)/(KR!$F$5-KR!$H$5))))/49.8329)^Blad1!$D$13</f>
        <v>494.99982398979563</v>
      </c>
      <c r="E26" s="25">
        <f>($C26/1000)*Blad1!$E$13*(((KR!$D$5-KR!$F$5)/(LN((KR!$D$5-KR!$H$5)/(KR!$F$5-KR!$H$5))))/49.8329)^Blad1!$F$13</f>
        <v>626.39977862005799</v>
      </c>
      <c r="F26" s="25">
        <f>($C26/1000)*Blad1!$G$13*(((KR!$D$5-KR!$F$5)/(LN((KR!$D$5-KR!$H$5)/(KR!$F$5-KR!$H$5))))/49.8329)^Blad1!$H$13</f>
        <v>773.99973000833995</v>
      </c>
      <c r="G26" s="51">
        <f>($C26/1000)*Blad1!$I$13*(((KR!$D$5-KR!$F$5)/(LN((KR!$D$5-KR!$H$5)/(KR!$F$5-KR!$H$5))))/49.8329)^Blad1!$J$13</f>
        <v>842.39970933275947</v>
      </c>
      <c r="H26" s="67">
        <f>($C26/1000)*Blad1!$K$13*(((KR!$D$5-KR!$F$5)/(LN((KR!$D$5-KR!$H$5)/(KR!$F$5-KR!$H$5))))/49.8329)^Blad1!$L$13</f>
        <v>903.59969089949595</v>
      </c>
      <c r="I26" s="67">
        <f>($C26/1000)*Blad1!$M$13*(((KR!$D$5-KR!$F$5)/(LN((KR!$D$5-KR!$H$5)/(KR!$F$5-KR!$H$5))))/49.8329)^Blad1!$N$13</f>
        <v>980.99966998481227</v>
      </c>
    </row>
    <row r="27" spans="2:9" s="14" customFormat="1" x14ac:dyDescent="0.2">
      <c r="B27" s="19"/>
      <c r="C27" s="87">
        <v>1900</v>
      </c>
      <c r="D27" s="93">
        <f>($C27/1000)*Blad1!$C$13*(((KR!$D$5-KR!$F$5)/(LN((KR!$D$5-KR!$H$5)/(KR!$F$5-KR!$H$5))))/49.8329)^Blad1!$D$13</f>
        <v>522.49981421145094</v>
      </c>
      <c r="E27" s="90">
        <f>($C27/1000)*Blad1!$E$13*(((KR!$D$5-KR!$F$5)/(LN((KR!$D$5-KR!$H$5)/(KR!$F$5-KR!$H$5))))/49.8329)^Blad1!$F$13</f>
        <v>661.19976632117221</v>
      </c>
      <c r="F27" s="90">
        <f>($C27/1000)*Blad1!$G$13*(((KR!$D$5-KR!$F$5)/(LN((KR!$D$5-KR!$H$5)/(KR!$F$5-KR!$H$5))))/49.8329)^Blad1!$H$13</f>
        <v>816.99971500880326</v>
      </c>
      <c r="G27" s="91">
        <f>($C27/1000)*Blad1!$I$13*(((KR!$D$5-KR!$F$5)/(LN((KR!$D$5-KR!$H$5)/(KR!$F$5-KR!$H$5))))/49.8329)^Blad1!$J$13</f>
        <v>889.19969318457947</v>
      </c>
      <c r="H27" s="89">
        <f>($C27/1000)*Blad1!$K$13*(((KR!$D$5-KR!$F$5)/(LN((KR!$D$5-KR!$H$5)/(KR!$F$5-KR!$H$5))))/49.8329)^Blad1!$L$13</f>
        <v>953.79967372724559</v>
      </c>
      <c r="I27" s="89">
        <f>($C27/1000)*Blad1!$M$13*(((KR!$D$5-KR!$F$5)/(LN((KR!$D$5-KR!$H$5)/(KR!$F$5-KR!$H$5))))/49.8329)^Blad1!$N$13</f>
        <v>1035.4996516506351</v>
      </c>
    </row>
    <row r="28" spans="2:9" x14ac:dyDescent="0.2">
      <c r="B28" s="19"/>
      <c r="C28" s="15">
        <v>2000</v>
      </c>
      <c r="D28" s="94">
        <f>($C28/1000)*Blad1!$C$13*(((KR!$D$5-KR!$F$5)/(LN((KR!$D$5-KR!$H$5)/(KR!$F$5-KR!$H$5))))/49.8329)^Blad1!$D$13</f>
        <v>549.99980443310631</v>
      </c>
      <c r="E28" s="25">
        <f>($C28/1000)*Blad1!$E$13*(((KR!$D$5-KR!$F$5)/(LN((KR!$D$5-KR!$H$5)/(KR!$F$5-KR!$H$5))))/49.8329)^Blad1!$F$13</f>
        <v>695.99975402228665</v>
      </c>
      <c r="F28" s="25">
        <f>($C28/1000)*Blad1!$G$13*(((KR!$D$5-KR!$F$5)/(LN((KR!$D$5-KR!$H$5)/(KR!$F$5-KR!$H$5))))/49.8329)^Blad1!$H$13</f>
        <v>859.99970000926658</v>
      </c>
      <c r="G28" s="51">
        <f>($C28/1000)*Blad1!$I$13*(((KR!$D$5-KR!$F$5)/(LN((KR!$D$5-KR!$H$5)/(KR!$F$5-KR!$H$5))))/49.8329)^Blad1!$J$13</f>
        <v>935.99967703639948</v>
      </c>
      <c r="H28" s="67">
        <f>($C28/1000)*Blad1!$K$13*(((KR!$D$5-KR!$F$5)/(LN((KR!$D$5-KR!$H$5)/(KR!$F$5-KR!$H$5))))/49.8329)^Blad1!$L$13</f>
        <v>1003.9996565549955</v>
      </c>
      <c r="I28" s="67">
        <f>($C28/1000)*Blad1!$M$13*(((KR!$D$5-KR!$F$5)/(LN((KR!$D$5-KR!$H$5)/(KR!$F$5-KR!$H$5))))/49.8329)^Blad1!$N$13</f>
        <v>1089.9996333164581</v>
      </c>
    </row>
    <row r="29" spans="2:9" s="14" customFormat="1" x14ac:dyDescent="0.2">
      <c r="B29" s="19"/>
      <c r="C29" s="87">
        <v>2100</v>
      </c>
      <c r="D29" s="93">
        <f>($C29/1000)*Blad1!$C$13*(((KR!$D$5-KR!$F$5)/(LN((KR!$D$5-KR!$H$5)/(KR!$F$5-KR!$H$5))))/49.8329)^Blad1!$D$13</f>
        <v>577.49979465476156</v>
      </c>
      <c r="E29" s="90">
        <f>($C29/1000)*Blad1!$E$13*(((KR!$D$5-KR!$F$5)/(LN((KR!$D$5-KR!$H$5)/(KR!$F$5-KR!$H$5))))/49.8329)^Blad1!$F$13</f>
        <v>730.7997417234011</v>
      </c>
      <c r="F29" s="90">
        <f>($C29/1000)*Blad1!$G$13*(((KR!$D$5-KR!$F$5)/(LN((KR!$D$5-KR!$H$5)/(KR!$F$5-KR!$H$5))))/49.8329)^Blad1!$H$13</f>
        <v>902.99968500972989</v>
      </c>
      <c r="G29" s="91">
        <f>($C29/1000)*Blad1!$I$13*(((KR!$D$5-KR!$F$5)/(LN((KR!$D$5-KR!$H$5)/(KR!$F$5-KR!$H$5))))/49.8329)^Blad1!$J$13</f>
        <v>982.79966088821948</v>
      </c>
      <c r="H29" s="89">
        <f>($C29/1000)*Blad1!$K$13*(((KR!$D$5-KR!$F$5)/(LN((KR!$D$5-KR!$H$5)/(KR!$F$5-KR!$H$5))))/49.8329)^Blad1!$L$13</f>
        <v>1054.1996393827453</v>
      </c>
      <c r="I29" s="89">
        <f>($C29/1000)*Blad1!$M$13*(((KR!$D$5-KR!$F$5)/(LN((KR!$D$5-KR!$H$5)/(KR!$F$5-KR!$H$5))))/49.8329)^Blad1!$N$13</f>
        <v>1144.4996149822809</v>
      </c>
    </row>
    <row r="30" spans="2:9" s="14" customFormat="1" x14ac:dyDescent="0.2">
      <c r="B30" s="19"/>
      <c r="C30" s="15">
        <v>2200</v>
      </c>
      <c r="D30" s="94">
        <f>($C30/1000)*Blad1!$C$13*(((KR!$D$5-KR!$F$5)/(LN((KR!$D$5-KR!$H$5)/(KR!$F$5-KR!$H$5))))/49.8329)^Blad1!$D$13</f>
        <v>604.99978487641692</v>
      </c>
      <c r="E30" s="25">
        <f>($C30/1000)*Blad1!$E$13*(((KR!$D$5-KR!$F$5)/(LN((KR!$D$5-KR!$H$5)/(KR!$F$5-KR!$H$5))))/49.8329)^Blad1!$F$13</f>
        <v>765.59972942451532</v>
      </c>
      <c r="F30" s="25">
        <f>($C30/1000)*Blad1!$G$13*(((KR!$D$5-KR!$F$5)/(LN((KR!$D$5-KR!$H$5)/(KR!$F$5-KR!$H$5))))/49.8329)^Blad1!$H$13</f>
        <v>945.99967001019343</v>
      </c>
      <c r="G30" s="51">
        <f>($C30/1000)*Blad1!$I$13*(((KR!$D$5-KR!$F$5)/(LN((KR!$D$5-KR!$H$5)/(KR!$F$5-KR!$H$5))))/49.8329)^Blad1!$J$13</f>
        <v>1029.5996447400396</v>
      </c>
      <c r="H30" s="67">
        <f>($C30/1000)*Blad1!$K$13*(((KR!$D$5-KR!$F$5)/(LN((KR!$D$5-KR!$H$5)/(KR!$F$5-KR!$H$5))))/49.8329)^Blad1!$L$13</f>
        <v>1104.3996222104952</v>
      </c>
      <c r="I30" s="67">
        <f>($C30/1000)*Blad1!$M$13*(((KR!$D$5-KR!$F$5)/(LN((KR!$D$5-KR!$H$5)/(KR!$F$5-KR!$H$5))))/49.8329)^Blad1!$N$13</f>
        <v>1198.9995966481038</v>
      </c>
    </row>
    <row r="31" spans="2:9" s="14" customFormat="1" x14ac:dyDescent="0.2">
      <c r="B31" s="19"/>
      <c r="C31" s="87">
        <v>2300</v>
      </c>
      <c r="D31" s="93">
        <f>($C31/1000)*Blad1!$C$13*(((KR!$D$5-KR!$F$5)/(LN((KR!$D$5-KR!$H$5)/(KR!$F$5-KR!$H$5))))/49.8329)^Blad1!$D$13</f>
        <v>632.49977509807218</v>
      </c>
      <c r="E31" s="90">
        <f>($C31/1000)*Blad1!$E$13*(((KR!$D$5-KR!$F$5)/(LN((KR!$D$5-KR!$H$5)/(KR!$F$5-KR!$H$5))))/49.8329)^Blad1!$F$13</f>
        <v>800.39971712562965</v>
      </c>
      <c r="F31" s="90">
        <f>($C31/1000)*Blad1!$G$13*(((KR!$D$5-KR!$F$5)/(LN((KR!$D$5-KR!$H$5)/(KR!$F$5-KR!$H$5))))/49.8329)^Blad1!$H$13</f>
        <v>988.99965501065651</v>
      </c>
      <c r="G31" s="91">
        <f>($C31/1000)*Blad1!$I$13*(((KR!$D$5-KR!$F$5)/(LN((KR!$D$5-KR!$H$5)/(KR!$F$5-KR!$H$5))))/49.8329)^Blad1!$J$13</f>
        <v>1076.3996285918593</v>
      </c>
      <c r="H31" s="89">
        <f>($C31/1000)*Blad1!$K$13*(((KR!$D$5-KR!$F$5)/(LN((KR!$D$5-KR!$H$5)/(KR!$F$5-KR!$H$5))))/49.8329)^Blad1!$L$13</f>
        <v>1154.5996050382446</v>
      </c>
      <c r="I31" s="89">
        <f>($C31/1000)*Blad1!$M$13*(((KR!$D$5-KR!$F$5)/(LN((KR!$D$5-KR!$H$5)/(KR!$F$5-KR!$H$5))))/49.8329)^Blad1!$N$13</f>
        <v>1253.4995783139268</v>
      </c>
    </row>
    <row r="32" spans="2:9" s="14" customFormat="1" x14ac:dyDescent="0.2">
      <c r="B32" s="19"/>
      <c r="C32" s="15">
        <v>2400</v>
      </c>
      <c r="D32" s="94">
        <f>($C32/1000)*Blad1!$C$13*(((KR!$D$5-KR!$F$5)/(LN((KR!$D$5-KR!$H$5)/(KR!$F$5-KR!$H$5))))/49.8329)^Blad1!$D$13</f>
        <v>659.99976531972754</v>
      </c>
      <c r="E32" s="25">
        <f>($C32/1000)*Blad1!$E$13*(((KR!$D$5-KR!$F$5)/(LN((KR!$D$5-KR!$H$5)/(KR!$F$5-KR!$H$5))))/49.8329)^Blad1!$F$13</f>
        <v>835.19970482674387</v>
      </c>
      <c r="F32" s="25">
        <f>($C32/1000)*Blad1!$G$13*(((KR!$D$5-KR!$F$5)/(LN((KR!$D$5-KR!$H$5)/(KR!$F$5-KR!$H$5))))/49.8329)^Blad1!$H$13</f>
        <v>1031.9996400111199</v>
      </c>
      <c r="G32" s="51">
        <f>($C32/1000)*Blad1!$I$13*(((KR!$D$5-KR!$F$5)/(LN((KR!$D$5-KR!$H$5)/(KR!$F$5-KR!$H$5))))/49.8329)^Blad1!$J$13</f>
        <v>1123.1996124436794</v>
      </c>
      <c r="H32" s="67">
        <f>($C32/1000)*Blad1!$K$13*(((KR!$D$5-KR!$F$5)/(LN((KR!$D$5-KR!$H$5)/(KR!$F$5-KR!$H$5))))/49.8329)^Blad1!$L$13</f>
        <v>1204.7995878659945</v>
      </c>
      <c r="I32" s="67">
        <f>($C32/1000)*Blad1!$M$13*(((KR!$D$5-KR!$F$5)/(LN((KR!$D$5-KR!$H$5)/(KR!$F$5-KR!$H$5))))/49.8329)^Blad1!$N$13</f>
        <v>1307.9995599797496</v>
      </c>
    </row>
    <row r="33" spans="2:9" s="14" customFormat="1" x14ac:dyDescent="0.2">
      <c r="B33" s="19"/>
      <c r="C33" s="87">
        <v>2500</v>
      </c>
      <c r="D33" s="93">
        <f>($C33/1000)*Blad1!$C$13*(((KR!$D$5-KR!$F$5)/(LN((KR!$D$5-KR!$H$5)/(KR!$F$5-KR!$H$5))))/49.8329)^Blad1!$D$13</f>
        <v>687.4997555413828</v>
      </c>
      <c r="E33" s="90">
        <f>($C33/1000)*Blad1!$E$13*(((KR!$D$5-KR!$F$5)/(LN((KR!$D$5-KR!$H$5)/(KR!$F$5-KR!$H$5))))/49.8329)^Blad1!$F$13</f>
        <v>869.99969252785831</v>
      </c>
      <c r="F33" s="90">
        <f>($C33/1000)*Blad1!$G$13*(((KR!$D$5-KR!$F$5)/(LN((KR!$D$5-KR!$H$5)/(KR!$F$5-KR!$H$5))))/49.8329)^Blad1!$H$13</f>
        <v>1074.9996250115832</v>
      </c>
      <c r="G33" s="91">
        <f>($C33/1000)*Blad1!$I$13*(((KR!$D$5-KR!$F$5)/(LN((KR!$D$5-KR!$H$5)/(KR!$F$5-KR!$H$5))))/49.8329)^Blad1!$J$13</f>
        <v>1169.9995962954993</v>
      </c>
      <c r="H33" s="89">
        <f>($C33/1000)*Blad1!$K$13*(((KR!$D$5-KR!$F$5)/(LN((KR!$D$5-KR!$H$5)/(KR!$F$5-KR!$H$5))))/49.8329)^Blad1!$L$13</f>
        <v>1254.9995706937443</v>
      </c>
      <c r="I33" s="89">
        <f>($C33/1000)*Blad1!$M$13*(((KR!$D$5-KR!$F$5)/(LN((KR!$D$5-KR!$H$5)/(KR!$F$5-KR!$H$5))))/49.8329)^Blad1!$N$13</f>
        <v>1362.4995416455727</v>
      </c>
    </row>
    <row r="34" spans="2:9" s="14" customFormat="1" x14ac:dyDescent="0.2">
      <c r="B34" s="19"/>
      <c r="C34" s="15">
        <v>2600</v>
      </c>
      <c r="D34" s="94">
        <f>($C34/1000)*Blad1!$C$13*(((KR!$D$5-KR!$F$5)/(LN((KR!$D$5-KR!$H$5)/(KR!$F$5-KR!$H$5))))/49.8329)^Blad1!$D$13</f>
        <v>714.99974576303816</v>
      </c>
      <c r="E34" s="25">
        <f>($C34/1000)*Blad1!$E$13*(((KR!$D$5-KR!$F$5)/(LN((KR!$D$5-KR!$H$5)/(KR!$F$5-KR!$H$5))))/49.8329)^Blad1!$F$13</f>
        <v>904.79968022897276</v>
      </c>
      <c r="F34" s="25">
        <f>($C34/1000)*Blad1!$G$13*(((KR!$D$5-KR!$F$5)/(LN((KR!$D$5-KR!$H$5)/(KR!$F$5-KR!$H$5))))/49.8329)^Blad1!$H$13</f>
        <v>1117.9996100120466</v>
      </c>
      <c r="G34" s="51">
        <f>($C34/1000)*Blad1!$I$13*(((KR!$D$5-KR!$F$5)/(LN((KR!$D$5-KR!$H$5)/(KR!$F$5-KR!$H$5))))/49.8329)^Blad1!$J$13</f>
        <v>1216.7995801473194</v>
      </c>
      <c r="H34" s="67">
        <f>($C34/1000)*Blad1!$K$13*(((KR!$D$5-KR!$F$5)/(LN((KR!$D$5-KR!$H$5)/(KR!$F$5-KR!$H$5))))/49.8329)^Blad1!$L$13</f>
        <v>1305.1995535214942</v>
      </c>
      <c r="I34" s="67">
        <f>($C34/1000)*Blad1!$M$13*(((KR!$D$5-KR!$F$5)/(LN((KR!$D$5-KR!$H$5)/(KR!$F$5-KR!$H$5))))/49.8329)^Blad1!$N$13</f>
        <v>1416.9995233113955</v>
      </c>
    </row>
    <row r="35" spans="2:9" s="14" customFormat="1" x14ac:dyDescent="0.2">
      <c r="B35" s="19"/>
      <c r="C35" s="87">
        <v>2700</v>
      </c>
      <c r="D35" s="93">
        <f>($C35/1000)*Blad1!$C$13*(((KR!$D$5-KR!$F$5)/(LN((KR!$D$5-KR!$H$5)/(KR!$F$5-KR!$H$5))))/49.8329)^Blad1!$D$13</f>
        <v>742.49973598469353</v>
      </c>
      <c r="E35" s="90">
        <f>($C35/1000)*Blad1!$E$13*(((KR!$D$5-KR!$F$5)/(LN((KR!$D$5-KR!$H$5)/(KR!$F$5-KR!$H$5))))/49.8329)^Blad1!$F$13</f>
        <v>939.59966793008698</v>
      </c>
      <c r="F35" s="90">
        <f>($C35/1000)*Blad1!$G$13*(((KR!$D$5-KR!$F$5)/(LN((KR!$D$5-KR!$H$5)/(KR!$F$5-KR!$H$5))))/49.8329)^Blad1!$H$13</f>
        <v>1160.9995950125099</v>
      </c>
      <c r="G35" s="91">
        <f>($C35/1000)*Blad1!$I$13*(((KR!$D$5-KR!$F$5)/(LN((KR!$D$5-KR!$H$5)/(KR!$F$5-KR!$H$5))))/49.8329)^Blad1!$J$13</f>
        <v>1263.5995639991395</v>
      </c>
      <c r="H35" s="89">
        <f>($C35/1000)*Blad1!$K$13*(((KR!$D$5-KR!$F$5)/(LN((KR!$D$5-KR!$H$5)/(KR!$F$5-KR!$H$5))))/49.8329)^Blad1!$L$13</f>
        <v>1355.399536349244</v>
      </c>
      <c r="I35" s="89">
        <f>($C35/1000)*Blad1!$M$13*(((KR!$D$5-KR!$F$5)/(LN((KR!$D$5-KR!$H$5)/(KR!$F$5-KR!$H$5))))/49.8329)^Blad1!$N$13</f>
        <v>1471.4995049772183</v>
      </c>
    </row>
    <row r="36" spans="2:9" s="14" customFormat="1" x14ac:dyDescent="0.2">
      <c r="B36" s="19"/>
      <c r="C36" s="15">
        <v>2800</v>
      </c>
      <c r="D36" s="94">
        <f>($C36/1000)*Blad1!$C$13*(((KR!$D$5-KR!$F$5)/(LN((KR!$D$5-KR!$H$5)/(KR!$F$5-KR!$H$5))))/49.8329)^Blad1!$D$13</f>
        <v>769.99972620634878</v>
      </c>
      <c r="E36" s="25">
        <f>($C36/1000)*Blad1!$E$13*(((KR!$D$5-KR!$F$5)/(LN((KR!$D$5-KR!$H$5)/(KR!$F$5-KR!$H$5))))/49.8329)^Blad1!$F$13</f>
        <v>974.39965563120131</v>
      </c>
      <c r="F36" s="25">
        <f>($C36/1000)*Blad1!$G$13*(((KR!$D$5-KR!$F$5)/(LN((KR!$D$5-KR!$H$5)/(KR!$F$5-KR!$H$5))))/49.8329)^Blad1!$H$13</f>
        <v>1203.9995800129732</v>
      </c>
      <c r="G36" s="51">
        <f>($C36/1000)*Blad1!$I$13*(((KR!$D$5-KR!$F$5)/(LN((KR!$D$5-KR!$H$5)/(KR!$F$5-KR!$H$5))))/49.8329)^Blad1!$J$13</f>
        <v>1310.3995478509592</v>
      </c>
      <c r="H36" s="67">
        <f>($C36/1000)*Blad1!$K$13*(((KR!$D$5-KR!$F$5)/(LN((KR!$D$5-KR!$H$5)/(KR!$F$5-KR!$H$5))))/49.8329)^Blad1!$L$13</f>
        <v>1405.5995191769935</v>
      </c>
      <c r="I36" s="67">
        <f>($C36/1000)*Blad1!$M$13*(((KR!$D$5-KR!$F$5)/(LN((KR!$D$5-KR!$H$5)/(KR!$F$5-KR!$H$5))))/49.8329)^Blad1!$N$13</f>
        <v>1525.9994866430413</v>
      </c>
    </row>
    <row r="37" spans="2:9" s="14" customFormat="1" x14ac:dyDescent="0.2">
      <c r="B37" s="19"/>
      <c r="C37" s="87">
        <v>2900</v>
      </c>
      <c r="D37" s="93">
        <f>($C37/1000)*Blad1!$C$13*(((KR!$D$5-KR!$F$5)/(LN((KR!$D$5-KR!$H$5)/(KR!$F$5-KR!$H$5))))/49.8329)^Blad1!$D$13</f>
        <v>797.49971642800415</v>
      </c>
      <c r="E37" s="90">
        <f>($C37/1000)*Blad1!$E$13*(((KR!$D$5-KR!$F$5)/(LN((KR!$D$5-KR!$H$5)/(KR!$F$5-KR!$H$5))))/49.8329)^Blad1!$F$13</f>
        <v>1009.1996433323155</v>
      </c>
      <c r="F37" s="90">
        <f>($C37/1000)*Blad1!$G$13*(((KR!$D$5-KR!$F$5)/(LN((KR!$D$5-KR!$H$5)/(KR!$F$5-KR!$H$5))))/49.8329)^Blad1!$H$13</f>
        <v>1246.9995650134365</v>
      </c>
      <c r="G37" s="91">
        <f>($C37/1000)*Blad1!$I$13*(((KR!$D$5-KR!$F$5)/(LN((KR!$D$5-KR!$H$5)/(KR!$F$5-KR!$H$5))))/49.8329)^Blad1!$J$13</f>
        <v>1357.1995317027793</v>
      </c>
      <c r="H37" s="89">
        <f>($C37/1000)*Blad1!$K$13*(((KR!$D$5-KR!$F$5)/(LN((KR!$D$5-KR!$H$5)/(KR!$F$5-KR!$H$5))))/49.8329)^Blad1!$L$13</f>
        <v>1455.7995020047433</v>
      </c>
      <c r="I37" s="89">
        <f>($C37/1000)*Blad1!$M$13*(((KR!$D$5-KR!$F$5)/(LN((KR!$D$5-KR!$H$5)/(KR!$F$5-KR!$H$5))))/49.8329)^Blad1!$N$13</f>
        <v>1580.4994683088642</v>
      </c>
    </row>
    <row r="38" spans="2:9" s="14" customFormat="1" x14ac:dyDescent="0.2">
      <c r="B38" s="19"/>
      <c r="C38" s="15">
        <v>3000</v>
      </c>
      <c r="D38" s="94">
        <f>($C38/1000)*Blad1!$C$13*(((KR!$D$5-KR!$F$5)/(LN((KR!$D$5-KR!$H$5)/(KR!$F$5-KR!$H$5))))/49.8329)^Blad1!$D$13</f>
        <v>824.9997066496594</v>
      </c>
      <c r="E38" s="25">
        <f>($C38/1000)*Blad1!$E$13*(((KR!$D$5-KR!$F$5)/(LN((KR!$D$5-KR!$H$5)/(KR!$F$5-KR!$H$5))))/49.8329)^Blad1!$F$13</f>
        <v>1043.99963103343</v>
      </c>
      <c r="F38" s="25">
        <f>($C38/1000)*Blad1!$G$13*(((KR!$D$5-KR!$F$5)/(LN((KR!$D$5-KR!$H$5)/(KR!$F$5-KR!$H$5))))/49.8329)^Blad1!$H$13</f>
        <v>1289.9995500138998</v>
      </c>
      <c r="G38" s="51">
        <f>($C38/1000)*Blad1!$I$13*(((KR!$D$5-KR!$F$5)/(LN((KR!$D$5-KR!$H$5)/(KR!$F$5-KR!$H$5))))/49.8329)^Blad1!$J$13</f>
        <v>1403.9995155545992</v>
      </c>
      <c r="H38" s="67">
        <f>($C38/1000)*Blad1!$K$13*(((KR!$D$5-KR!$F$5)/(LN((KR!$D$5-KR!$H$5)/(KR!$F$5-KR!$H$5))))/49.8329)^Blad1!$L$13</f>
        <v>1505.9994848324932</v>
      </c>
      <c r="I38" s="67">
        <f>($C38/1000)*Blad1!$M$13*(((KR!$D$5-KR!$F$5)/(LN((KR!$D$5-KR!$H$5)/(KR!$F$5-KR!$H$5))))/49.8329)^Blad1!$N$13</f>
        <v>1634.9994499746872</v>
      </c>
    </row>
    <row r="39" spans="2:9" s="14" customFormat="1" x14ac:dyDescent="0.2">
      <c r="B39" s="19"/>
      <c r="C39" s="87">
        <v>3200</v>
      </c>
      <c r="D39" s="93" t="s">
        <v>26</v>
      </c>
      <c r="E39" s="90">
        <f>($C39/1000)*Blad1!$E$13*(((KR!$D$5-KR!$F$5)/(LN((KR!$D$5-KR!$H$5)/(KR!$F$5-KR!$H$5))))/49.8329)^Blad1!$F$13</f>
        <v>1113.5996064356589</v>
      </c>
      <c r="F39" s="90">
        <f>($C39/1000)*Blad1!$G$13*(((KR!$D$5-KR!$F$5)/(LN((KR!$D$5-KR!$H$5)/(KR!$F$5-KR!$H$5))))/49.8329)^Blad1!$H$13</f>
        <v>1375.9995200148267</v>
      </c>
      <c r="G39" s="91">
        <f>($C39/1000)*Blad1!$I$13*(((KR!$D$5-KR!$F$5)/(LN((KR!$D$5-KR!$H$5)/(KR!$F$5-KR!$H$5))))/49.8329)^Blad1!$J$13</f>
        <v>1497.5994832582394</v>
      </c>
      <c r="H39" s="89">
        <f>($C39/1000)*Blad1!$K$13*(((KR!$D$5-KR!$F$5)/(LN((KR!$D$5-KR!$H$5)/(KR!$F$5-KR!$H$5))))/49.8329)^Blad1!$L$13</f>
        <v>1606.3994504879929</v>
      </c>
      <c r="I39" s="89">
        <f>($C39/1000)*Blad1!$M$13*(((KR!$D$5-KR!$F$5)/(LN((KR!$D$5-KR!$H$5)/(KR!$F$5-KR!$H$5))))/49.8329)^Blad1!$N$13</f>
        <v>1743.9994133063328</v>
      </c>
    </row>
    <row r="40" spans="2:9" s="14" customFormat="1" x14ac:dyDescent="0.2">
      <c r="B40" s="19"/>
      <c r="C40" s="15">
        <v>3400</v>
      </c>
      <c r="D40" s="94" t="s">
        <v>26</v>
      </c>
      <c r="E40" s="25">
        <f>($C40/1000)*Blad1!$E$13*(((KR!$D$5-KR!$F$5)/(LN((KR!$D$5-KR!$H$5)/(KR!$F$5-KR!$H$5))))/49.8329)^Blad1!$F$13</f>
        <v>1183.1995818378873</v>
      </c>
      <c r="F40" s="25">
        <f>($C40/1000)*Blad1!$G$13*(((KR!$D$5-KR!$F$5)/(LN((KR!$D$5-KR!$H$5)/(KR!$F$5-KR!$H$5))))/49.8329)^Blad1!$H$13</f>
        <v>1461.9994900157533</v>
      </c>
      <c r="G40" s="51">
        <f>($C40/1000)*Blad1!$I$13*(((KR!$D$5-KR!$F$5)/(LN((KR!$D$5-KR!$H$5)/(KR!$F$5-KR!$H$5))))/49.8329)^Blad1!$J$13</f>
        <v>1591.1994509618792</v>
      </c>
      <c r="H40" s="67">
        <f>($C40/1000)*Blad1!$K$13*(((KR!$D$5-KR!$F$5)/(LN((KR!$D$5-KR!$H$5)/(KR!$F$5-KR!$H$5))))/49.8329)^Blad1!$L$13</f>
        <v>1706.7994161434922</v>
      </c>
      <c r="I40" s="67">
        <f>($C40/1000)*Blad1!$M$13*(((KR!$D$5-KR!$F$5)/(LN((KR!$D$5-KR!$H$5)/(KR!$F$5-KR!$H$5))))/49.8329)^Blad1!$N$13</f>
        <v>1852.9993766379787</v>
      </c>
    </row>
    <row r="41" spans="2:9" s="14" customFormat="1" x14ac:dyDescent="0.2">
      <c r="B41" s="19"/>
      <c r="C41" s="87">
        <v>3600</v>
      </c>
      <c r="D41" s="93" t="s">
        <v>26</v>
      </c>
      <c r="E41" s="90">
        <f>($C41/1000)*Blad1!$E$13*(((KR!$D$5-KR!$F$5)/(LN((KR!$D$5-KR!$H$5)/(KR!$F$5-KR!$H$5))))/49.8329)^Blad1!$F$13</f>
        <v>1252.799557240116</v>
      </c>
      <c r="F41" s="90">
        <f>($C41/1000)*Blad1!$G$13*(((KR!$D$5-KR!$F$5)/(LN((KR!$D$5-KR!$H$5)/(KR!$F$5-KR!$H$5))))/49.8329)^Blad1!$H$13</f>
        <v>1547.9994600166799</v>
      </c>
      <c r="G41" s="91">
        <f>($C41/1000)*Blad1!$I$13*(((KR!$D$5-KR!$F$5)/(LN((KR!$D$5-KR!$H$5)/(KR!$F$5-KR!$H$5))))/49.8329)^Blad1!$J$13</f>
        <v>1684.7994186655189</v>
      </c>
      <c r="H41" s="89">
        <f>($C41/1000)*Blad1!$K$13*(((KR!$D$5-KR!$F$5)/(LN((KR!$D$5-KR!$H$5)/(KR!$F$5-KR!$H$5))))/49.8329)^Blad1!$L$13</f>
        <v>1807.1993817989919</v>
      </c>
      <c r="I41" s="89">
        <f>($C41/1000)*Blad1!$M$13*(((KR!$D$5-KR!$F$5)/(LN((KR!$D$5-KR!$H$5)/(KR!$F$5-KR!$H$5))))/49.8329)^Blad1!$N$13</f>
        <v>1961.9993399696245</v>
      </c>
    </row>
    <row r="42" spans="2:9" s="14" customFormat="1" x14ac:dyDescent="0.2">
      <c r="B42" s="19"/>
      <c r="C42" s="15">
        <v>3800</v>
      </c>
      <c r="D42" s="94" t="s">
        <v>26</v>
      </c>
      <c r="E42" s="25">
        <f>($C42/1000)*Blad1!$E$13*(((KR!$D$5-KR!$F$5)/(LN((KR!$D$5-KR!$H$5)/(KR!$F$5-KR!$H$5))))/49.8329)^Blad1!$F$13</f>
        <v>1322.3995326423444</v>
      </c>
      <c r="F42" s="25">
        <f>($C42/1000)*Blad1!$G$13*(((KR!$D$5-KR!$F$5)/(LN((KR!$D$5-KR!$H$5)/(KR!$F$5-KR!$H$5))))/49.8329)^Blad1!$H$13</f>
        <v>1633.9994300176065</v>
      </c>
      <c r="G42" s="51">
        <f>($C42/1000)*Blad1!$I$13*(((KR!$D$5-KR!$F$5)/(LN((KR!$D$5-KR!$H$5)/(KR!$F$5-KR!$H$5))))/49.8329)^Blad1!$J$13</f>
        <v>1778.3993863691589</v>
      </c>
      <c r="H42" s="67">
        <f>($C42/1000)*Blad1!$K$13*(((KR!$D$5-KR!$F$5)/(LN((KR!$D$5-KR!$H$5)/(KR!$F$5-KR!$H$5))))/49.8329)^Blad1!$L$13</f>
        <v>1907.5993474544912</v>
      </c>
      <c r="I42" s="67">
        <f>($C42/1000)*Blad1!$M$13*(((KR!$D$5-KR!$F$5)/(LN((KR!$D$5-KR!$H$5)/(KR!$F$5-KR!$H$5))))/49.8329)^Blad1!$N$13</f>
        <v>2070.9993033012702</v>
      </c>
    </row>
    <row r="43" spans="2:9" s="14" customFormat="1" x14ac:dyDescent="0.2">
      <c r="B43" s="19"/>
      <c r="C43" s="87">
        <v>4000</v>
      </c>
      <c r="D43" s="93" t="s">
        <v>26</v>
      </c>
      <c r="E43" s="90">
        <f>($C43/1000)*Blad1!$E$13*(((KR!$D$5-KR!$F$5)/(LN((KR!$D$5-KR!$H$5)/(KR!$F$5-KR!$H$5))))/49.8329)^Blad1!$F$13</f>
        <v>1391.9995080445733</v>
      </c>
      <c r="F43" s="90">
        <f>($C43/1000)*Blad1!$G$13*(((KR!$D$5-KR!$F$5)/(LN((KR!$D$5-KR!$H$5)/(KR!$F$5-KR!$H$5))))/49.8329)^Blad1!$H$13</f>
        <v>1719.9994000185332</v>
      </c>
      <c r="G43" s="91">
        <f>($C43/1000)*Blad1!$I$13*(((KR!$D$5-KR!$F$5)/(LN((KR!$D$5-KR!$H$5)/(KR!$F$5-KR!$H$5))))/49.8329)^Blad1!$J$13</f>
        <v>1871.999354072799</v>
      </c>
      <c r="H43" s="89">
        <f>($C43/1000)*Blad1!$K$13*(((KR!$D$5-KR!$F$5)/(LN((KR!$D$5-KR!$H$5)/(KR!$F$5-KR!$H$5))))/49.8329)^Blad1!$L$13</f>
        <v>2007.9993131099909</v>
      </c>
      <c r="I43" s="89">
        <f>($C43/1000)*Blad1!$M$13*(((KR!$D$5-KR!$F$5)/(LN((KR!$D$5-KR!$H$5)/(KR!$F$5-KR!$H$5))))/49.8329)^Blad1!$N$13</f>
        <v>2179.9992666329163</v>
      </c>
    </row>
    <row r="44" spans="2:9" s="14" customFormat="1" x14ac:dyDescent="0.2">
      <c r="B44" s="19"/>
      <c r="C44" s="15">
        <v>4200</v>
      </c>
      <c r="D44" s="94" t="s">
        <v>26</v>
      </c>
      <c r="E44" s="25">
        <f>($C44/1000)*Blad1!$E$13*(((KR!$D$5-KR!$F$5)/(LN((KR!$D$5-KR!$H$5)/(KR!$F$5-KR!$H$5))))/49.8329)^Blad1!$F$13</f>
        <v>1461.5994834468022</v>
      </c>
      <c r="F44" s="25">
        <f>($C44/1000)*Blad1!$G$13*(((KR!$D$5-KR!$F$5)/(LN((KR!$D$5-KR!$H$5)/(KR!$F$5-KR!$H$5))))/49.8329)^Blad1!$H$13</f>
        <v>1805.9993700194598</v>
      </c>
      <c r="G44" s="51">
        <f>($C44/1000)*Blad1!$I$13*(((KR!$D$5-KR!$F$5)/(LN((KR!$D$5-KR!$H$5)/(KR!$F$5-KR!$H$5))))/49.8329)^Blad1!$J$13</f>
        <v>1965.599321776439</v>
      </c>
      <c r="H44" s="67">
        <f>($C44/1000)*Blad1!$K$13*(((KR!$D$5-KR!$F$5)/(LN((KR!$D$5-KR!$H$5)/(KR!$F$5-KR!$H$5))))/49.8329)^Blad1!$L$13</f>
        <v>2108.3992787654906</v>
      </c>
      <c r="I44" s="67">
        <f>($C44/1000)*Blad1!$M$13*(((KR!$D$5-KR!$F$5)/(LN((KR!$D$5-KR!$H$5)/(KR!$F$5-KR!$H$5))))/49.8329)^Blad1!$N$13</f>
        <v>2288.9992299645619</v>
      </c>
    </row>
    <row r="45" spans="2:9" s="14" customFormat="1" x14ac:dyDescent="0.2">
      <c r="B45" s="19"/>
      <c r="C45" s="87">
        <v>4400</v>
      </c>
      <c r="D45" s="93" t="s">
        <v>26</v>
      </c>
      <c r="E45" s="90">
        <f>($C45/1000)*Blad1!$E$13*(((KR!$D$5-KR!$F$5)/(LN((KR!$D$5-KR!$H$5)/(KR!$F$5-KR!$H$5))))/49.8329)^Blad1!$F$13</f>
        <v>1531.1994588490306</v>
      </c>
      <c r="F45" s="90">
        <f>($C45/1000)*Blad1!$G$13*(((KR!$D$5-KR!$F$5)/(LN((KR!$D$5-KR!$H$5)/(KR!$F$5-KR!$H$5))))/49.8329)^Blad1!$H$13</f>
        <v>1891.9993400203869</v>
      </c>
      <c r="G45" s="91">
        <f>($C45/1000)*Blad1!$I$13*(((KR!$D$5-KR!$F$5)/(LN((KR!$D$5-KR!$H$5)/(KR!$F$5-KR!$H$5))))/49.8329)^Blad1!$J$13</f>
        <v>2059.1992894800792</v>
      </c>
      <c r="H45" s="89">
        <f>($C45/1000)*Blad1!$K$13*(((KR!$D$5-KR!$F$5)/(LN((KR!$D$5-KR!$H$5)/(KR!$F$5-KR!$H$5))))/49.8329)^Blad1!$L$13</f>
        <v>2208.7992444209904</v>
      </c>
      <c r="I45" s="89">
        <f>($C45/1000)*Blad1!$M$13*(((KR!$D$5-KR!$F$5)/(LN((KR!$D$5-KR!$H$5)/(KR!$F$5-KR!$H$5))))/49.8329)^Blad1!$N$13</f>
        <v>2397.9991932962075</v>
      </c>
    </row>
    <row r="46" spans="2:9" s="14" customFormat="1" x14ac:dyDescent="0.2">
      <c r="B46" s="19"/>
      <c r="C46" s="15">
        <v>4600</v>
      </c>
      <c r="D46" s="94" t="s">
        <v>26</v>
      </c>
      <c r="E46" s="25">
        <f>($C46/1000)*Blad1!$E$13*(((KR!$D$5-KR!$F$5)/(LN((KR!$D$5-KR!$H$5)/(KR!$F$5-KR!$H$5))))/49.8329)^Blad1!$F$13</f>
        <v>1600.7994342512593</v>
      </c>
      <c r="F46" s="25">
        <f>($C46/1000)*Blad1!$G$13*(((KR!$D$5-KR!$F$5)/(LN((KR!$D$5-KR!$H$5)/(KR!$F$5-KR!$H$5))))/49.8329)^Blad1!$H$13</f>
        <v>1977.999310021313</v>
      </c>
      <c r="G46" s="51">
        <f>($C46/1000)*Blad1!$I$13*(((KR!$D$5-KR!$F$5)/(LN((KR!$D$5-KR!$H$5)/(KR!$F$5-KR!$H$5))))/49.8329)^Blad1!$J$13</f>
        <v>2152.7992571837185</v>
      </c>
      <c r="H46" s="67">
        <f>($C46/1000)*Blad1!$K$13*(((KR!$D$5-KR!$F$5)/(LN((KR!$D$5-KR!$H$5)/(KR!$F$5-KR!$H$5))))/49.8329)^Blad1!$L$13</f>
        <v>2309.1992100764892</v>
      </c>
      <c r="I46" s="67">
        <f>($C46/1000)*Blad1!$M$13*(((KR!$D$5-KR!$F$5)/(LN((KR!$D$5-KR!$H$5)/(KR!$F$5-KR!$H$5))))/49.8329)^Blad1!$N$13</f>
        <v>2506.9991566278536</v>
      </c>
    </row>
    <row r="47" spans="2:9" s="14" customFormat="1" x14ac:dyDescent="0.2">
      <c r="B47" s="19"/>
      <c r="C47" s="87">
        <v>4800</v>
      </c>
      <c r="D47" s="93" t="s">
        <v>26</v>
      </c>
      <c r="E47" s="90">
        <f>($C47/1000)*Blad1!$E$13*(((KR!$D$5-KR!$F$5)/(LN((KR!$D$5-KR!$H$5)/(KR!$F$5-KR!$H$5))))/49.8329)^Blad1!$F$13</f>
        <v>1670.3994096534877</v>
      </c>
      <c r="F47" s="90">
        <f>($C47/1000)*Blad1!$G$13*(((KR!$D$5-KR!$F$5)/(LN((KR!$D$5-KR!$H$5)/(KR!$F$5-KR!$H$5))))/49.8329)^Blad1!$H$13</f>
        <v>2063.9992800222399</v>
      </c>
      <c r="G47" s="91">
        <f>($C47/1000)*Blad1!$I$13*(((KR!$D$5-KR!$F$5)/(LN((KR!$D$5-KR!$H$5)/(KR!$F$5-KR!$H$5))))/49.8329)^Blad1!$J$13</f>
        <v>2246.3992248873587</v>
      </c>
      <c r="H47" s="89">
        <f>($C47/1000)*Blad1!$K$13*(((KR!$D$5-KR!$F$5)/(LN((KR!$D$5-KR!$H$5)/(KR!$F$5-KR!$H$5))))/49.8329)^Blad1!$L$13</f>
        <v>2409.5991757319889</v>
      </c>
      <c r="I47" s="89">
        <f>($C47/1000)*Blad1!$M$13*(((KR!$D$5-KR!$F$5)/(LN((KR!$D$5-KR!$H$5)/(KR!$F$5-KR!$H$5))))/49.8329)^Blad1!$N$13</f>
        <v>2615.9991199594992</v>
      </c>
    </row>
    <row r="48" spans="2:9" s="14" customFormat="1" x14ac:dyDescent="0.2">
      <c r="B48" s="19"/>
      <c r="C48" s="15">
        <v>5000</v>
      </c>
      <c r="D48" s="94" t="s">
        <v>26</v>
      </c>
      <c r="E48" s="25">
        <f>($C48/1000)*Blad1!$E$13*(((KR!$D$5-KR!$F$5)/(LN((KR!$D$5-KR!$H$5)/(KR!$F$5-KR!$H$5))))/49.8329)^Blad1!$F$13</f>
        <v>1739.9993850557166</v>
      </c>
      <c r="F48" s="25">
        <f>($C48/1000)*Blad1!$G$13*(((KR!$D$5-KR!$F$5)/(LN((KR!$D$5-KR!$H$5)/(KR!$F$5-KR!$H$5))))/49.8329)^Blad1!$H$13</f>
        <v>2149.9992500231665</v>
      </c>
      <c r="G48" s="51">
        <f>($C48/1000)*Blad1!$I$13*(((KR!$D$5-KR!$F$5)/(LN((KR!$D$5-KR!$H$5)/(KR!$F$5-KR!$H$5))))/49.8329)^Blad1!$J$13</f>
        <v>2339.9991925909985</v>
      </c>
      <c r="H48" s="67">
        <f>($C48/1000)*Blad1!$K$13*(((KR!$D$5-KR!$F$5)/(LN((KR!$D$5-KR!$H$5)/(KR!$F$5-KR!$H$5))))/49.8329)^Blad1!$L$13</f>
        <v>2509.9991413874886</v>
      </c>
      <c r="I48" s="67">
        <f>($C48/1000)*Blad1!$M$13*(((KR!$D$5-KR!$F$5)/(LN((KR!$D$5-KR!$H$5)/(KR!$F$5-KR!$H$5))))/49.8329)^Blad1!$N$13</f>
        <v>2724.9990832911453</v>
      </c>
    </row>
    <row r="49" spans="2:9" s="14" customFormat="1" x14ac:dyDescent="0.2">
      <c r="B49" s="19"/>
      <c r="C49" s="87">
        <v>5200</v>
      </c>
      <c r="D49" s="93" t="s">
        <v>26</v>
      </c>
      <c r="E49" s="90">
        <f>($C49/1000)*Blad1!$E$13*(((KR!$D$5-KR!$F$5)/(LN((KR!$D$5-KR!$H$5)/(KR!$F$5-KR!$H$5))))/49.8329)^Blad1!$F$13</f>
        <v>1809.5993604579455</v>
      </c>
      <c r="F49" s="90">
        <f>($C49/1000)*Blad1!$G$13*(((KR!$D$5-KR!$F$5)/(LN((KR!$D$5-KR!$H$5)/(KR!$F$5-KR!$H$5))))/49.8329)^Blad1!$H$13</f>
        <v>2235.9992200240931</v>
      </c>
      <c r="G49" s="91">
        <f>($C49/1000)*Blad1!$I$13*(((KR!$D$5-KR!$F$5)/(LN((KR!$D$5-KR!$H$5)/(KR!$F$5-KR!$H$5))))/49.8329)^Blad1!$J$13</f>
        <v>2433.5991602946388</v>
      </c>
      <c r="H49" s="89">
        <f>($C49/1000)*Blad1!$K$13*(((KR!$D$5-KR!$F$5)/(LN((KR!$D$5-KR!$H$5)/(KR!$F$5-KR!$H$5))))/49.8329)^Blad1!$L$13</f>
        <v>2610.3991070429884</v>
      </c>
      <c r="I49" s="89">
        <f>($C49/1000)*Blad1!$M$13*(((KR!$D$5-KR!$F$5)/(LN((KR!$D$5-KR!$H$5)/(KR!$F$5-KR!$H$5))))/49.8329)^Blad1!$N$13</f>
        <v>2833.999046622791</v>
      </c>
    </row>
    <row r="50" spans="2:9" s="14" customFormat="1" x14ac:dyDescent="0.2">
      <c r="B50" s="19"/>
      <c r="C50" s="15">
        <v>5400</v>
      </c>
      <c r="D50" s="94" t="s">
        <v>26</v>
      </c>
      <c r="E50" s="25">
        <f>($C50/1000)*Blad1!$E$13*(((KR!$D$5-KR!$F$5)/(LN((KR!$D$5-KR!$H$5)/(KR!$F$5-KR!$H$5))))/49.8329)^Blad1!$F$13</f>
        <v>1879.199335860174</v>
      </c>
      <c r="F50" s="25">
        <f>($C50/1000)*Blad1!$G$13*(((KR!$D$5-KR!$F$5)/(LN((KR!$D$5-KR!$H$5)/(KR!$F$5-KR!$H$5))))/49.8329)^Blad1!$H$13</f>
        <v>2321.9991900250197</v>
      </c>
      <c r="G50" s="51">
        <f>($C50/1000)*Blad1!$I$13*(((KR!$D$5-KR!$F$5)/(LN((KR!$D$5-KR!$H$5)/(KR!$F$5-KR!$H$5))))/49.8329)^Blad1!$J$13</f>
        <v>2527.199127998279</v>
      </c>
      <c r="H50" s="67">
        <f>($C50/1000)*Blad1!$K$13*(((KR!$D$5-KR!$F$5)/(LN((KR!$D$5-KR!$H$5)/(KR!$F$5-KR!$H$5))))/49.8329)^Blad1!$L$13</f>
        <v>2710.7990726984881</v>
      </c>
      <c r="I50" s="67">
        <f>($C50/1000)*Blad1!$M$13*(((KR!$D$5-KR!$F$5)/(LN((KR!$D$5-KR!$H$5)/(KR!$F$5-KR!$H$5))))/49.8329)^Blad1!$N$13</f>
        <v>2942.9990099544366</v>
      </c>
    </row>
    <row r="51" spans="2:9" s="14" customFormat="1" x14ac:dyDescent="0.2">
      <c r="B51" s="19"/>
      <c r="C51" s="87">
        <v>5600</v>
      </c>
      <c r="D51" s="93" t="s">
        <v>26</v>
      </c>
      <c r="E51" s="90">
        <f>($C51/1000)*Blad1!$E$13*(((KR!$D$5-KR!$F$5)/(LN((KR!$D$5-KR!$H$5)/(KR!$F$5-KR!$H$5))))/49.8329)^Blad1!$F$13</f>
        <v>1948.7993112624026</v>
      </c>
      <c r="F51" s="90">
        <f>($C51/1000)*Blad1!$G$13*(((KR!$D$5-KR!$F$5)/(LN((KR!$D$5-KR!$H$5)/(KR!$F$5-KR!$H$5))))/49.8329)^Blad1!$H$13</f>
        <v>2407.9991600259464</v>
      </c>
      <c r="G51" s="91">
        <f>($C51/1000)*Blad1!$I$13*(((KR!$D$5-KR!$F$5)/(LN((KR!$D$5-KR!$H$5)/(KR!$F$5-KR!$H$5))))/49.8329)^Blad1!$J$13</f>
        <v>2620.7990957019183</v>
      </c>
      <c r="H51" s="89">
        <f>($C51/1000)*Blad1!$K$13*(((KR!$D$5-KR!$F$5)/(LN((KR!$D$5-KR!$H$5)/(KR!$F$5-KR!$H$5))))/49.8329)^Blad1!$L$13</f>
        <v>2811.1990383539869</v>
      </c>
      <c r="I51" s="89">
        <f>($C51/1000)*Blad1!$M$13*(((KR!$D$5-KR!$F$5)/(LN((KR!$D$5-KR!$H$5)/(KR!$F$5-KR!$H$5))))/49.8329)^Blad1!$N$13</f>
        <v>3051.9989732860827</v>
      </c>
    </row>
    <row r="52" spans="2:9" s="14" customFormat="1" x14ac:dyDescent="0.2">
      <c r="B52" s="19"/>
      <c r="C52" s="15">
        <v>5800</v>
      </c>
      <c r="D52" s="94" t="s">
        <v>26</v>
      </c>
      <c r="E52" s="25">
        <f>($C52/1000)*Blad1!$E$13*(((KR!$D$5-KR!$F$5)/(LN((KR!$D$5-KR!$H$5)/(KR!$F$5-KR!$H$5))))/49.8329)^Blad1!$F$13</f>
        <v>2018.3992866646311</v>
      </c>
      <c r="F52" s="25">
        <f>($C52/1000)*Blad1!$G$13*(((KR!$D$5-KR!$F$5)/(LN((KR!$D$5-KR!$H$5)/(KR!$F$5-KR!$H$5))))/49.8329)^Blad1!$H$13</f>
        <v>2493.999130026873</v>
      </c>
      <c r="G52" s="51">
        <f>($C52/1000)*Blad1!$I$13*(((KR!$D$5-KR!$F$5)/(LN((KR!$D$5-KR!$H$5)/(KR!$F$5-KR!$H$5))))/49.8329)^Blad1!$J$13</f>
        <v>2714.3990634055585</v>
      </c>
      <c r="H52" s="67">
        <f>($C52/1000)*Blad1!$K$13*(((KR!$D$5-KR!$F$5)/(LN((KR!$D$5-KR!$H$5)/(KR!$F$5-KR!$H$5))))/49.8329)^Blad1!$L$13</f>
        <v>2911.5990040094866</v>
      </c>
      <c r="I52" s="67">
        <f>($C52/1000)*Blad1!$M$13*(((KR!$D$5-KR!$F$5)/(LN((KR!$D$5-KR!$H$5)/(KR!$F$5-KR!$H$5))))/49.8329)^Blad1!$N$13</f>
        <v>3160.9989366177283</v>
      </c>
    </row>
    <row r="53" spans="2:9" s="14" customFormat="1" x14ac:dyDescent="0.2">
      <c r="B53" s="19"/>
      <c r="C53" s="87">
        <v>6000</v>
      </c>
      <c r="D53" s="93" t="s">
        <v>26</v>
      </c>
      <c r="E53" s="90">
        <f>($C53/1000)*Blad1!$E$13*(((KR!$D$5-KR!$F$5)/(LN((KR!$D$5-KR!$H$5)/(KR!$F$5-KR!$H$5))))/49.8329)^Blad1!$F$13</f>
        <v>2087.99926206686</v>
      </c>
      <c r="F53" s="90">
        <f>($C53/1000)*Blad1!$G$13*(((KR!$D$5-KR!$F$5)/(LN((KR!$D$5-KR!$H$5)/(KR!$F$5-KR!$H$5))))/49.8329)^Blad1!$H$13</f>
        <v>2579.9991000277996</v>
      </c>
      <c r="G53" s="91">
        <f>($C53/1000)*Blad1!$I$13*(((KR!$D$5-KR!$F$5)/(LN((KR!$D$5-KR!$H$5)/(KR!$F$5-KR!$H$5))))/49.8329)^Blad1!$J$13</f>
        <v>2807.9990311091983</v>
      </c>
      <c r="H53" s="89">
        <f>($C53/1000)*Blad1!$K$13*(((KR!$D$5-KR!$F$5)/(LN((KR!$D$5-KR!$H$5)/(KR!$F$5-KR!$H$5))))/49.8329)^Blad1!$L$13</f>
        <v>3011.9989696649864</v>
      </c>
      <c r="I53" s="89">
        <f>($C53/1000)*Blad1!$M$13*(((KR!$D$5-KR!$F$5)/(LN((KR!$D$5-KR!$H$5)/(KR!$F$5-KR!$H$5))))/49.8329)^Blad1!$N$13</f>
        <v>3269.9988999493744</v>
      </c>
    </row>
    <row r="54" spans="2:9" x14ac:dyDescent="0.2">
      <c r="B54" s="19"/>
      <c r="C54" s="19"/>
      <c r="D54" s="19"/>
      <c r="E54" s="19"/>
      <c r="F54" s="19"/>
      <c r="G54" s="19"/>
    </row>
    <row r="55" spans="2:9" ht="13.5" customHeight="1" x14ac:dyDescent="0.2">
      <c r="B55" s="19"/>
      <c r="C55" s="19"/>
      <c r="D55" s="19"/>
      <c r="E55" s="19"/>
      <c r="F55" s="19"/>
      <c r="G55" s="19"/>
    </row>
    <row r="56" spans="2:9" ht="20.25" x14ac:dyDescent="0.3">
      <c r="C56" s="127" t="s">
        <v>24</v>
      </c>
      <c r="D56" s="128"/>
      <c r="E56" s="128"/>
      <c r="F56" s="128"/>
      <c r="G56" s="129"/>
      <c r="H56" s="129"/>
      <c r="I56" s="130"/>
    </row>
    <row r="57" spans="2:9" s="14" customFormat="1" x14ac:dyDescent="0.2">
      <c r="B57" s="19"/>
      <c r="C57" s="50"/>
      <c r="D57" s="131" t="s">
        <v>31</v>
      </c>
      <c r="E57" s="129"/>
      <c r="F57" s="129"/>
      <c r="G57" s="129"/>
      <c r="H57" s="129"/>
      <c r="I57" s="130"/>
    </row>
    <row r="58" spans="2:9" s="14" customFormat="1" x14ac:dyDescent="0.2">
      <c r="B58" s="19"/>
      <c r="C58" s="26"/>
      <c r="D58" s="123"/>
      <c r="E58" s="124"/>
      <c r="F58" s="124"/>
      <c r="G58" s="124"/>
      <c r="H58" s="125"/>
      <c r="I58" s="126"/>
    </row>
    <row r="59" spans="2:9" s="14" customFormat="1" x14ac:dyDescent="0.2">
      <c r="B59" s="19"/>
      <c r="C59" s="65" t="s">
        <v>32</v>
      </c>
      <c r="D59" s="68" t="s">
        <v>8</v>
      </c>
      <c r="E59" s="85" t="s">
        <v>9</v>
      </c>
      <c r="F59" s="85" t="s">
        <v>20</v>
      </c>
      <c r="G59" s="105" t="s">
        <v>10</v>
      </c>
      <c r="H59" s="105" t="s">
        <v>18</v>
      </c>
      <c r="I59" s="69" t="s">
        <v>19</v>
      </c>
    </row>
    <row r="60" spans="2:9" s="14" customFormat="1" x14ac:dyDescent="0.2">
      <c r="B60" s="19"/>
      <c r="C60" s="86">
        <v>400</v>
      </c>
      <c r="D60" s="92">
        <f>($C60/1000)*Blad1!$R$13*(((KR!$D$5-KR!$F$5)/(LN((KR!$D$5-KR!$H$5)/(KR!$F$5-KR!$H$5))))/49.8329)^Blad1!$S$13</f>
        <v>192.49993186342499</v>
      </c>
      <c r="E60" s="66">
        <f>($C60/1000)*Blad1!$T$13*(((KR!$D$5-KR!$F$5)/(LN((KR!$D$5-KR!$H$5)/(KR!$F$5-KR!$H$5))))/49.8329)^Blad1!$U$13</f>
        <v>243.59991417087807</v>
      </c>
      <c r="F60" s="66">
        <f>($C60/1000)*Blad1!$V$13*(((KR!$D$5-KR!$F$5)/(LN((KR!$D$5-KR!$H$5)/(KR!$F$5-KR!$H$5))))/49.8329)^Blad1!$W$13</f>
        <v>297.55989660489655</v>
      </c>
      <c r="G60" s="119" t="s">
        <v>26</v>
      </c>
      <c r="H60" s="119" t="s">
        <v>26</v>
      </c>
      <c r="I60" s="117" t="s">
        <v>26</v>
      </c>
    </row>
    <row r="61" spans="2:9" s="14" customFormat="1" x14ac:dyDescent="0.2">
      <c r="B61" s="19"/>
      <c r="C61" s="87">
        <v>500</v>
      </c>
      <c r="D61" s="115">
        <f>($C61/1000)*Blad1!$R$13*(((KR!$D$5-KR!$F$5)/(LN((KR!$D$5-KR!$H$5)/(KR!$F$5-KR!$H$5))))/49.8329)^Blad1!$S$13</f>
        <v>240.62491482928124</v>
      </c>
      <c r="E61" s="88">
        <f>($C61/1000)*Blad1!$T$13*(((KR!$D$5-KR!$F$5)/(LN((KR!$D$5-KR!$H$5)/(KR!$F$5-KR!$H$5))))/49.8329)^Blad1!$U$13</f>
        <v>304.49989271359755</v>
      </c>
      <c r="F61" s="88">
        <f>($C61/1000)*Blad1!$V$13*(((KR!$D$5-KR!$F$5)/(LN((KR!$D$5-KR!$H$5)/(KR!$F$5-KR!$H$5))))/49.8329)^Blad1!$W$13</f>
        <v>371.94987075612067</v>
      </c>
      <c r="G61" s="91">
        <f>($C61/1000)*Blad1!$X$13*(((KR!$D$5-KR!$F$5)/(LN((KR!$D$5-KR!$H$5)/(KR!$F$5-KR!$H$5))))/49.8329)^Blad1!$Y$13</f>
        <v>404.81986075543131</v>
      </c>
      <c r="H61" s="120" t="s">
        <v>26</v>
      </c>
      <c r="I61" s="118" t="s">
        <v>26</v>
      </c>
    </row>
    <row r="62" spans="2:9" s="14" customFormat="1" x14ac:dyDescent="0.2">
      <c r="B62" s="19"/>
      <c r="C62" s="15">
        <v>600</v>
      </c>
      <c r="D62" s="92">
        <f>($C62/1000)*Blad1!$R$13*(((KR!$D$5-KR!$F$5)/(LN((KR!$D$5-KR!$H$5)/(KR!$F$5-KR!$H$5))))/49.8329)^Blad1!$S$13</f>
        <v>288.74989779513749</v>
      </c>
      <c r="E62" s="66">
        <f>($C62/1000)*Blad1!$T$13*(((KR!$D$5-KR!$F$5)/(LN((KR!$D$5-KR!$H$5)/(KR!$F$5-KR!$H$5))))/49.8329)^Blad1!$U$13</f>
        <v>365.39987125631706</v>
      </c>
      <c r="F62" s="66">
        <f>($C62/1000)*Blad1!$V$13*(((KR!$D$5-KR!$F$5)/(LN((KR!$D$5-KR!$H$5)/(KR!$F$5-KR!$H$5))))/49.8329)^Blad1!$W$13</f>
        <v>446.3398449073448</v>
      </c>
      <c r="G62" s="51">
        <f>($C62/1000)*Blad1!$X$13*(((KR!$D$5-KR!$F$5)/(LN((KR!$D$5-KR!$H$5)/(KR!$F$5-KR!$H$5))))/49.8329)^Blad1!$Y$13</f>
        <v>485.78383290651755</v>
      </c>
      <c r="H62" s="51">
        <f>($C62/1000)*Blad1!$Z$13*(((KR!$D$5-KR!$F$5)/(LN((KR!$D$5-KR!$H$5)/(KR!$F$5-KR!$H$5))))/49.8329)^Blad1!$AA$13</f>
        <v>515.051824368947</v>
      </c>
      <c r="I62" s="117" t="s">
        <v>26</v>
      </c>
    </row>
    <row r="63" spans="2:9" s="14" customFormat="1" x14ac:dyDescent="0.2">
      <c r="B63" s="19"/>
      <c r="C63" s="87">
        <v>700</v>
      </c>
      <c r="D63" s="115">
        <f>($C63/1000)*Blad1!$R$13*(((KR!$D$5-KR!$F$5)/(LN((KR!$D$5-KR!$H$5)/(KR!$F$5-KR!$H$5))))/49.8329)^Blad1!$S$13</f>
        <v>336.87488076099373</v>
      </c>
      <c r="E63" s="88">
        <f>($C63/1000)*Blad1!$T$13*(((KR!$D$5-KR!$F$5)/(LN((KR!$D$5-KR!$H$5)/(KR!$F$5-KR!$H$5))))/49.8329)^Blad1!$U$13</f>
        <v>426.29984979903651</v>
      </c>
      <c r="F63" s="88">
        <f>($C63/1000)*Blad1!$V$13*(((KR!$D$5-KR!$F$5)/(LN((KR!$D$5-KR!$H$5)/(KR!$F$5-KR!$H$5))))/49.8329)^Blad1!$W$13</f>
        <v>520.72981905856886</v>
      </c>
      <c r="G63" s="91">
        <f>($C63/1000)*Blad1!$X$13*(((KR!$D$5-KR!$F$5)/(LN((KR!$D$5-KR!$H$5)/(KR!$F$5-KR!$H$5))))/49.8329)^Blad1!$Y$13</f>
        <v>566.74780505760373</v>
      </c>
      <c r="H63" s="91">
        <f>($C63/1000)*Blad1!$Z$13*(((KR!$D$5-KR!$F$5)/(LN((KR!$D$5-KR!$H$5)/(KR!$F$5-KR!$H$5))))/49.8329)^Blad1!$AA$13</f>
        <v>600.89379509710488</v>
      </c>
      <c r="I63" s="89">
        <f>($C63/1000)*Blad1!AB$13*(((KR!$D$5-KR!$F$5)/(LN((KR!$D$5-KR!$H$5)/(KR!$F$5-KR!$H$5))))/49.8329)^Blad1!$AC$13</f>
        <v>652.36478124442669</v>
      </c>
    </row>
    <row r="64" spans="2:9" s="14" customFormat="1" x14ac:dyDescent="0.2">
      <c r="B64" s="19"/>
      <c r="C64" s="15">
        <v>800</v>
      </c>
      <c r="D64" s="92">
        <f>($C64/1000)*Blad1!$R$13*(((KR!$D$5-KR!$F$5)/(LN((KR!$D$5-KR!$H$5)/(KR!$F$5-KR!$H$5))))/49.8329)^Blad1!$S$13</f>
        <v>384.99986372684998</v>
      </c>
      <c r="E64" s="66">
        <f>($C64/1000)*Blad1!$T$13*(((KR!$D$5-KR!$F$5)/(LN((KR!$D$5-KR!$H$5)/(KR!$F$5-KR!$H$5))))/49.8329)^Blad1!$U$13</f>
        <v>487.19982834175613</v>
      </c>
      <c r="F64" s="66">
        <f>($C64/1000)*Blad1!$V$13*(((KR!$D$5-KR!$F$5)/(LN((KR!$D$5-KR!$H$5)/(KR!$F$5-KR!$H$5))))/49.8329)^Blad1!$W$13</f>
        <v>595.1197932097931</v>
      </c>
      <c r="G64" s="51">
        <f>($C64/1000)*Blad1!$X$13*(((KR!$D$5-KR!$F$5)/(LN((KR!$D$5-KR!$H$5)/(KR!$F$5-KR!$H$5))))/49.8329)^Blad1!$Y$13</f>
        <v>647.71177720869002</v>
      </c>
      <c r="H64" s="51">
        <f>($C64/1000)*Blad1!$Z$13*(((KR!$D$5-KR!$F$5)/(LN((KR!$D$5-KR!$H$5)/(KR!$F$5-KR!$H$5))))/49.8329)^Blad1!$AA$13</f>
        <v>686.73576582526277</v>
      </c>
      <c r="I64" s="67">
        <f>($C64/1000)*Blad1!AB$13*(((KR!$D$5-KR!$F$5)/(LN((KR!$D$5-KR!$H$5)/(KR!$F$5-KR!$H$5))))/49.8329)^Blad1!$AC$13</f>
        <v>745.55974999363059</v>
      </c>
    </row>
    <row r="65" spans="2:9" s="14" customFormat="1" x14ac:dyDescent="0.2">
      <c r="B65" s="19"/>
      <c r="C65" s="87">
        <v>900</v>
      </c>
      <c r="D65" s="115">
        <f>($C65/1000)*Blad1!$R$13*(((KR!$D$5-KR!$F$5)/(LN((KR!$D$5-KR!$H$5)/(KR!$F$5-KR!$H$5))))/49.8329)^Blad1!$S$13</f>
        <v>433.12484669270623</v>
      </c>
      <c r="E65" s="88">
        <f>($C65/1000)*Blad1!$T$13*(((KR!$D$5-KR!$F$5)/(LN((KR!$D$5-KR!$H$5)/(KR!$F$5-KR!$H$5))))/49.8329)^Blad1!$U$13</f>
        <v>548.09980688447558</v>
      </c>
      <c r="F65" s="88">
        <f>($C65/1000)*Blad1!$V$13*(((KR!$D$5-KR!$F$5)/(LN((KR!$D$5-KR!$H$5)/(KR!$F$5-KR!$H$5))))/49.8329)^Blad1!$W$13</f>
        <v>669.50976736101723</v>
      </c>
      <c r="G65" s="91">
        <f>($C65/1000)*Blad1!$X$13*(((KR!$D$5-KR!$F$5)/(LN((KR!$D$5-KR!$H$5)/(KR!$F$5-KR!$H$5))))/49.8329)^Blad1!$Y$13</f>
        <v>728.67574935977632</v>
      </c>
      <c r="H65" s="91">
        <f>($C65/1000)*Blad1!$Z$13*(((KR!$D$5-KR!$F$5)/(LN((KR!$D$5-KR!$H$5)/(KR!$F$5-KR!$H$5))))/49.8329)^Blad1!$AA$13</f>
        <v>772.57773655342066</v>
      </c>
      <c r="I65" s="89">
        <f>($C65/1000)*Blad1!AB$13*(((KR!$D$5-KR!$F$5)/(LN((KR!$D$5-KR!$H$5)/(KR!$F$5-KR!$H$5))))/49.8329)^Blad1!$AC$13</f>
        <v>838.75471874283448</v>
      </c>
    </row>
    <row r="66" spans="2:9" s="14" customFormat="1" x14ac:dyDescent="0.2">
      <c r="B66" s="19"/>
      <c r="C66" s="15">
        <v>1000</v>
      </c>
      <c r="D66" s="92">
        <f>($C66/1000)*Blad1!$R$13*(((KR!$D$5-KR!$F$5)/(LN((KR!$D$5-KR!$H$5)/(KR!$F$5-KR!$H$5))))/49.8329)^Blad1!$S$13</f>
        <v>481.24982965856248</v>
      </c>
      <c r="E66" s="66">
        <f>($C66/1000)*Blad1!$T$13*(((KR!$D$5-KR!$F$5)/(LN((KR!$D$5-KR!$H$5)/(KR!$F$5-KR!$H$5))))/49.8329)^Blad1!$U$13</f>
        <v>608.99978542719509</v>
      </c>
      <c r="F66" s="66">
        <f>($C66/1000)*Blad1!$V$13*(((KR!$D$5-KR!$F$5)/(LN((KR!$D$5-KR!$H$5)/(KR!$F$5-KR!$H$5))))/49.8329)^Blad1!$W$13</f>
        <v>743.89974151224135</v>
      </c>
      <c r="G66" s="51">
        <f>($C66/1000)*Blad1!$X$13*(((KR!$D$5-KR!$F$5)/(LN((KR!$D$5-KR!$H$5)/(KR!$F$5-KR!$H$5))))/49.8329)^Blad1!$Y$13</f>
        <v>809.63972151086261</v>
      </c>
      <c r="H66" s="51">
        <f>($C66/1000)*Blad1!$Z$13*(((KR!$D$5-KR!$F$5)/(LN((KR!$D$5-KR!$H$5)/(KR!$F$5-KR!$H$5))))/49.8329)^Blad1!$AA$13</f>
        <v>858.41970728157844</v>
      </c>
      <c r="I66" s="67">
        <f>($C66/1000)*Blad1!AB$13*(((KR!$D$5-KR!$F$5)/(LN((KR!$D$5-KR!$H$5)/(KR!$F$5-KR!$H$5))))/49.8329)^Blad1!$AC$13</f>
        <v>931.94968749203827</v>
      </c>
    </row>
    <row r="67" spans="2:9" s="14" customFormat="1" x14ac:dyDescent="0.2">
      <c r="B67" s="19"/>
      <c r="C67" s="87">
        <v>1100</v>
      </c>
      <c r="D67" s="115">
        <f>($C67/1000)*Blad1!$R$13*(((KR!$D$5-KR!$F$5)/(LN((KR!$D$5-KR!$H$5)/(KR!$F$5-KR!$H$5))))/49.8329)^Blad1!$S$13</f>
        <v>529.37481262441872</v>
      </c>
      <c r="E67" s="88">
        <f>($C67/1000)*Blad1!$T$13*(((KR!$D$5-KR!$F$5)/(LN((KR!$D$5-KR!$H$5)/(KR!$F$5-KR!$H$5))))/49.8329)^Blad1!$U$13</f>
        <v>669.89976396991472</v>
      </c>
      <c r="F67" s="88">
        <f>($C67/1000)*Blad1!$V$13*(((KR!$D$5-KR!$F$5)/(LN((KR!$D$5-KR!$H$5)/(KR!$F$5-KR!$H$5))))/49.8329)^Blad1!$W$13</f>
        <v>818.28971566346559</v>
      </c>
      <c r="G67" s="91">
        <f>($C67/1000)*Blad1!$X$13*(((KR!$D$5-KR!$F$5)/(LN((KR!$D$5-KR!$H$5)/(KR!$F$5-KR!$H$5))))/49.8329)^Blad1!$Y$13</f>
        <v>890.60369366194891</v>
      </c>
      <c r="H67" s="91">
        <f>($C67/1000)*Blad1!$Z$13*(((KR!$D$5-KR!$F$5)/(LN((KR!$D$5-KR!$H$5)/(KR!$F$5-KR!$H$5))))/49.8329)^Blad1!$AA$13</f>
        <v>944.26167800973644</v>
      </c>
      <c r="I67" s="89">
        <f>($C67/1000)*Blad1!AB$13*(((KR!$D$5-KR!$F$5)/(LN((KR!$D$5-KR!$H$5)/(KR!$F$5-KR!$H$5))))/49.8329)^Blad1!$AC$13</f>
        <v>1025.144656241242</v>
      </c>
    </row>
    <row r="68" spans="2:9" s="14" customFormat="1" x14ac:dyDescent="0.2">
      <c r="B68" s="19"/>
      <c r="C68" s="15">
        <v>1200</v>
      </c>
      <c r="D68" s="92">
        <f>($C68/1000)*Blad1!$R$13*(((KR!$D$5-KR!$F$5)/(LN((KR!$D$5-KR!$H$5)/(KR!$F$5-KR!$H$5))))/49.8329)^Blad1!$S$13</f>
        <v>577.49979559027497</v>
      </c>
      <c r="E68" s="66">
        <f>($C68/1000)*Blad1!$T$13*(((KR!$D$5-KR!$F$5)/(LN((KR!$D$5-KR!$H$5)/(KR!$F$5-KR!$H$5))))/49.8329)^Blad1!$U$13</f>
        <v>730.79974251263411</v>
      </c>
      <c r="F68" s="66">
        <f>($C68/1000)*Blad1!$V$13*(((KR!$D$5-KR!$F$5)/(LN((KR!$D$5-KR!$H$5)/(KR!$F$5-KR!$H$5))))/49.8329)^Blad1!$W$13</f>
        <v>892.6796898146896</v>
      </c>
      <c r="G68" s="51">
        <f>($C68/1000)*Blad1!$X$13*(((KR!$D$5-KR!$F$5)/(LN((KR!$D$5-KR!$H$5)/(KR!$F$5-KR!$H$5))))/49.8329)^Blad1!$Y$13</f>
        <v>971.56766581303509</v>
      </c>
      <c r="H68" s="51">
        <f>($C68/1000)*Blad1!$Z$13*(((KR!$D$5-KR!$F$5)/(LN((KR!$D$5-KR!$H$5)/(KR!$F$5-KR!$H$5))))/49.8329)^Blad1!$AA$13</f>
        <v>1030.103648737894</v>
      </c>
      <c r="I68" s="67">
        <f>($C68/1000)*Blad1!AB$13*(((KR!$D$5-KR!$F$5)/(LN((KR!$D$5-KR!$H$5)/(KR!$F$5-KR!$H$5))))/49.8329)^Blad1!$AC$13</f>
        <v>1118.3396249904458</v>
      </c>
    </row>
    <row r="69" spans="2:9" s="14" customFormat="1" x14ac:dyDescent="0.2">
      <c r="B69" s="19"/>
      <c r="C69" s="87">
        <v>1300</v>
      </c>
      <c r="D69" s="115">
        <f>($C69/1000)*Blad1!$R$13*(((KR!$D$5-KR!$F$5)/(LN((KR!$D$5-KR!$H$5)/(KR!$F$5-KR!$H$5))))/49.8329)^Blad1!$S$13</f>
        <v>625.62477855613122</v>
      </c>
      <c r="E69" s="88">
        <f>($C69/1000)*Blad1!$T$13*(((KR!$D$5-KR!$F$5)/(LN((KR!$D$5-KR!$H$5)/(KR!$F$5-KR!$H$5))))/49.8329)^Blad1!$U$13</f>
        <v>791.69972105535373</v>
      </c>
      <c r="F69" s="88">
        <f>($C69/1000)*Blad1!$V$13*(((KR!$D$5-KR!$F$5)/(LN((KR!$D$5-KR!$H$5)/(KR!$F$5-KR!$H$5))))/49.8329)^Blad1!$W$13</f>
        <v>967.06966396591383</v>
      </c>
      <c r="G69" s="91">
        <f>($C69/1000)*Blad1!$X$13*(((KR!$D$5-KR!$F$5)/(LN((KR!$D$5-KR!$H$5)/(KR!$F$5-KR!$H$5))))/49.8329)^Blad1!$Y$13</f>
        <v>1052.5316379641213</v>
      </c>
      <c r="H69" s="91">
        <f>($C69/1000)*Blad1!$Z$13*(((KR!$D$5-KR!$F$5)/(LN((KR!$D$5-KR!$H$5)/(KR!$F$5-KR!$H$5))))/49.8329)^Blad1!$AA$13</f>
        <v>1115.945619466052</v>
      </c>
      <c r="I69" s="89">
        <f>($C69/1000)*Blad1!AB$13*(((KR!$D$5-KR!$F$5)/(LN((KR!$D$5-KR!$H$5)/(KR!$F$5-KR!$H$5))))/49.8329)^Blad1!$AC$13</f>
        <v>1211.5345937396496</v>
      </c>
    </row>
    <row r="70" spans="2:9" s="14" customFormat="1" x14ac:dyDescent="0.2">
      <c r="B70" s="19"/>
      <c r="C70" s="15">
        <v>1400</v>
      </c>
      <c r="D70" s="92">
        <f>($C70/1000)*Blad1!$R$13*(((KR!$D$5-KR!$F$5)/(LN((KR!$D$5-KR!$H$5)/(KR!$F$5-KR!$H$5))))/49.8329)^Blad1!$S$13</f>
        <v>673.74976152198747</v>
      </c>
      <c r="E70" s="66">
        <f>($C70/1000)*Blad1!$T$13*(((KR!$D$5-KR!$F$5)/(LN((KR!$D$5-KR!$H$5)/(KR!$F$5-KR!$H$5))))/49.8329)^Blad1!$U$13</f>
        <v>852.59969959807302</v>
      </c>
      <c r="F70" s="66">
        <f>($C70/1000)*Blad1!$V$13*(((KR!$D$5-KR!$F$5)/(LN((KR!$D$5-KR!$H$5)/(KR!$F$5-KR!$H$5))))/49.8329)^Blad1!$W$13</f>
        <v>1041.4596381171377</v>
      </c>
      <c r="G70" s="51">
        <f>($C70/1000)*Blad1!$X$13*(((KR!$D$5-KR!$F$5)/(LN((KR!$D$5-KR!$H$5)/(KR!$F$5-KR!$H$5))))/49.8329)^Blad1!$Y$13</f>
        <v>1133.4956101152075</v>
      </c>
      <c r="H70" s="51">
        <f>($C70/1000)*Blad1!$Z$13*(((KR!$D$5-KR!$F$5)/(LN((KR!$D$5-KR!$H$5)/(KR!$F$5-KR!$H$5))))/49.8329)^Blad1!$AA$13</f>
        <v>1201.7875901942098</v>
      </c>
      <c r="I70" s="67">
        <f>($C70/1000)*Blad1!AB$13*(((KR!$D$5-KR!$F$5)/(LN((KR!$D$5-KR!$H$5)/(KR!$F$5-KR!$H$5))))/49.8329)^Blad1!$AC$13</f>
        <v>1304.7295624888534</v>
      </c>
    </row>
    <row r="71" spans="2:9" s="14" customFormat="1" x14ac:dyDescent="0.2">
      <c r="B71" s="19"/>
      <c r="C71" s="87">
        <v>1500</v>
      </c>
      <c r="D71" s="115">
        <f>($C71/1000)*Blad1!$R$13*(((KR!$D$5-KR!$F$5)/(LN((KR!$D$5-KR!$H$5)/(KR!$F$5-KR!$H$5))))/49.8329)^Blad1!$S$13</f>
        <v>721.87474448784371</v>
      </c>
      <c r="E71" s="88">
        <f>($C71/1000)*Blad1!$T$13*(((KR!$D$5-KR!$F$5)/(LN((KR!$D$5-KR!$H$5)/(KR!$F$5-KR!$H$5))))/49.8329)^Blad1!$U$13</f>
        <v>913.49967814079264</v>
      </c>
      <c r="F71" s="88">
        <f>($C71/1000)*Blad1!$V$13*(((KR!$D$5-KR!$F$5)/(LN((KR!$D$5-KR!$H$5)/(KR!$F$5-KR!$H$5))))/49.8329)^Blad1!$W$13</f>
        <v>1115.8496122683621</v>
      </c>
      <c r="G71" s="91">
        <f>($C71/1000)*Blad1!$X$13*(((KR!$D$5-KR!$F$5)/(LN((KR!$D$5-KR!$H$5)/(KR!$F$5-KR!$H$5))))/49.8329)^Blad1!$Y$13</f>
        <v>1214.4595822662939</v>
      </c>
      <c r="H71" s="91">
        <f>($C71/1000)*Blad1!$Z$13*(((KR!$D$5-KR!$F$5)/(LN((KR!$D$5-KR!$H$5)/(KR!$F$5-KR!$H$5))))/49.8329)^Blad1!$AA$13</f>
        <v>1287.6295609223675</v>
      </c>
      <c r="I71" s="89">
        <f>($C71/1000)*Blad1!AB$13*(((KR!$D$5-KR!$F$5)/(LN((KR!$D$5-KR!$H$5)/(KR!$F$5-KR!$H$5))))/49.8329)^Blad1!$AC$13</f>
        <v>1397.9245312380574</v>
      </c>
    </row>
    <row r="72" spans="2:9" s="14" customFormat="1" x14ac:dyDescent="0.2">
      <c r="B72" s="19"/>
      <c r="C72" s="15">
        <v>1600</v>
      </c>
      <c r="D72" s="92">
        <f>($C72/1000)*Blad1!$R$13*(((KR!$D$5-KR!$F$5)/(LN((KR!$D$5-KR!$H$5)/(KR!$F$5-KR!$H$5))))/49.8329)^Blad1!$S$13</f>
        <v>769.99972745369996</v>
      </c>
      <c r="E72" s="66">
        <f>($C72/1000)*Blad1!$T$13*(((KR!$D$5-KR!$F$5)/(LN((KR!$D$5-KR!$H$5)/(KR!$F$5-KR!$H$5))))/49.8329)^Blad1!$U$13</f>
        <v>974.39965668351226</v>
      </c>
      <c r="F72" s="66">
        <f>($C72/1000)*Blad1!$V$13*(((KR!$D$5-KR!$F$5)/(LN((KR!$D$5-KR!$H$5)/(KR!$F$5-KR!$H$5))))/49.8329)^Blad1!$W$13</f>
        <v>1190.2395864195862</v>
      </c>
      <c r="G72" s="51">
        <f>($C72/1000)*Blad1!$X$13*(((KR!$D$5-KR!$F$5)/(LN((KR!$D$5-KR!$H$5)/(KR!$F$5-KR!$H$5))))/49.8329)^Blad1!$Y$13</f>
        <v>1295.42355441738</v>
      </c>
      <c r="H72" s="51">
        <f>($C72/1000)*Blad1!$Z$13*(((KR!$D$5-KR!$F$5)/(LN((KR!$D$5-KR!$H$5)/(KR!$F$5-KR!$H$5))))/49.8329)^Blad1!$AA$13</f>
        <v>1373.4715316505255</v>
      </c>
      <c r="I72" s="67">
        <f>($C72/1000)*Blad1!AB$13*(((KR!$D$5-KR!$F$5)/(LN((KR!$D$5-KR!$H$5)/(KR!$F$5-KR!$H$5))))/49.8329)^Blad1!$AC$13</f>
        <v>1491.1194999872612</v>
      </c>
    </row>
    <row r="73" spans="2:9" s="14" customFormat="1" x14ac:dyDescent="0.2">
      <c r="B73" s="19"/>
      <c r="C73" s="87">
        <v>1700</v>
      </c>
      <c r="D73" s="115">
        <f>($C73/1000)*Blad1!$R$13*(((KR!$D$5-KR!$F$5)/(LN((KR!$D$5-KR!$H$5)/(KR!$F$5-KR!$H$5))))/49.8329)^Blad1!$S$13</f>
        <v>818.12471041955621</v>
      </c>
      <c r="E73" s="88">
        <f>($C73/1000)*Blad1!$T$13*(((KR!$D$5-KR!$F$5)/(LN((KR!$D$5-KR!$H$5)/(KR!$F$5-KR!$H$5))))/49.8329)^Blad1!$U$13</f>
        <v>1035.2996352262317</v>
      </c>
      <c r="F73" s="88">
        <f>($C73/1000)*Blad1!$V$13*(((KR!$D$5-KR!$F$5)/(LN((KR!$D$5-KR!$H$5)/(KR!$F$5-KR!$H$5))))/49.8329)^Blad1!$W$13</f>
        <v>1264.6295605708103</v>
      </c>
      <c r="G73" s="91">
        <f>($C73/1000)*Blad1!$X$13*(((KR!$D$5-KR!$F$5)/(LN((KR!$D$5-KR!$H$5)/(KR!$F$5-KR!$H$5))))/49.8329)^Blad1!$Y$13</f>
        <v>1376.3875265684662</v>
      </c>
      <c r="H73" s="91">
        <f>($C73/1000)*Blad1!$Z$13*(((KR!$D$5-KR!$F$5)/(LN((KR!$D$5-KR!$H$5)/(KR!$F$5-KR!$H$5))))/49.8329)^Blad1!$AA$13</f>
        <v>1459.3135023786833</v>
      </c>
      <c r="I73" s="89">
        <f>($C73/1000)*Blad1!AB$13*(((KR!$D$5-KR!$F$5)/(LN((KR!$D$5-KR!$H$5)/(KR!$F$5-KR!$H$5))))/49.8329)^Blad1!$AC$13</f>
        <v>1584.314468736465</v>
      </c>
    </row>
    <row r="74" spans="2:9" s="14" customFormat="1" x14ac:dyDescent="0.2">
      <c r="B74" s="19"/>
      <c r="C74" s="15">
        <v>1800</v>
      </c>
      <c r="D74" s="92">
        <f>($C74/1000)*Blad1!$R$13*(((KR!$D$5-KR!$F$5)/(LN((KR!$D$5-KR!$H$5)/(KR!$F$5-KR!$H$5))))/49.8329)^Blad1!$S$13</f>
        <v>866.24969338541246</v>
      </c>
      <c r="E74" s="66">
        <f>($C74/1000)*Blad1!$T$13*(((KR!$D$5-KR!$F$5)/(LN((KR!$D$5-KR!$H$5)/(KR!$F$5-KR!$H$5))))/49.8329)^Blad1!$U$13</f>
        <v>1096.1996137689512</v>
      </c>
      <c r="F74" s="66">
        <f>($C74/1000)*Blad1!$V$13*(((KR!$D$5-KR!$F$5)/(LN((KR!$D$5-KR!$H$5)/(KR!$F$5-KR!$H$5))))/49.8329)^Blad1!$W$13</f>
        <v>1339.0195347220345</v>
      </c>
      <c r="G74" s="51">
        <f>($C74/1000)*Blad1!$X$13*(((KR!$D$5-KR!$F$5)/(LN((KR!$D$5-KR!$H$5)/(KR!$F$5-KR!$H$5))))/49.8329)^Blad1!$Y$13</f>
        <v>1457.3514987195526</v>
      </c>
      <c r="H74" s="51">
        <f>($C74/1000)*Blad1!$Z$13*(((KR!$D$5-KR!$F$5)/(LN((KR!$D$5-KR!$H$5)/(KR!$F$5-KR!$H$5))))/49.8329)^Blad1!$AA$13</f>
        <v>1545.1554731068413</v>
      </c>
      <c r="I74" s="67">
        <f>($C74/1000)*Blad1!AB$13*(((KR!$D$5-KR!$F$5)/(LN((KR!$D$5-KR!$H$5)/(KR!$F$5-KR!$H$5))))/49.8329)^Blad1!$AC$13</f>
        <v>1677.509437485669</v>
      </c>
    </row>
    <row r="75" spans="2:9" s="14" customFormat="1" x14ac:dyDescent="0.2">
      <c r="B75" s="19"/>
      <c r="C75" s="87">
        <v>1900</v>
      </c>
      <c r="D75" s="115">
        <f>($C75/1000)*Blad1!$R$13*(((KR!$D$5-KR!$F$5)/(LN((KR!$D$5-KR!$H$5)/(KR!$F$5-KR!$H$5))))/49.8329)^Blad1!$S$13</f>
        <v>914.3746763512687</v>
      </c>
      <c r="E75" s="88">
        <f>($C75/1000)*Blad1!$T$13*(((KR!$D$5-KR!$F$5)/(LN((KR!$D$5-KR!$H$5)/(KR!$F$5-KR!$H$5))))/49.8329)^Blad1!$U$13</f>
        <v>1157.0995923116707</v>
      </c>
      <c r="F75" s="88">
        <f>($C75/1000)*Blad1!$V$13*(((KR!$D$5-KR!$F$5)/(LN((KR!$D$5-KR!$H$5)/(KR!$F$5-KR!$H$5))))/49.8329)^Blad1!$W$13</f>
        <v>1413.4095088732586</v>
      </c>
      <c r="G75" s="91">
        <f>($C75/1000)*Blad1!$X$13*(((KR!$D$5-KR!$F$5)/(LN((KR!$D$5-KR!$H$5)/(KR!$F$5-KR!$H$5))))/49.8329)^Blad1!$Y$13</f>
        <v>1538.3154708706386</v>
      </c>
      <c r="H75" s="91">
        <f>($C75/1000)*Blad1!$Z$13*(((KR!$D$5-KR!$F$5)/(LN((KR!$D$5-KR!$H$5)/(KR!$F$5-KR!$H$5))))/49.8329)^Blad1!$AA$13</f>
        <v>1630.9974438349989</v>
      </c>
      <c r="I75" s="89">
        <f>($C75/1000)*Blad1!AB$13*(((KR!$D$5-KR!$F$5)/(LN((KR!$D$5-KR!$H$5)/(KR!$F$5-KR!$H$5))))/49.8329)^Blad1!$AC$13</f>
        <v>1770.7044062348725</v>
      </c>
    </row>
    <row r="76" spans="2:9" s="14" customFormat="1" x14ac:dyDescent="0.2">
      <c r="B76" s="19"/>
      <c r="C76" s="15">
        <v>2000</v>
      </c>
      <c r="D76" s="92">
        <f>($C76/1000)*Blad1!$R$13*(((KR!$D$5-KR!$F$5)/(LN((KR!$D$5-KR!$H$5)/(KR!$F$5-KR!$H$5))))/49.8329)^Blad1!$S$13</f>
        <v>962.49965931712495</v>
      </c>
      <c r="E76" s="66">
        <f>($C76/1000)*Blad1!$T$13*(((KR!$D$5-KR!$F$5)/(LN((KR!$D$5-KR!$H$5)/(KR!$F$5-KR!$H$5))))/49.8329)^Blad1!$U$13</f>
        <v>1217.9995708543902</v>
      </c>
      <c r="F76" s="66">
        <f>($C76/1000)*Blad1!$V$13*(((KR!$D$5-KR!$F$5)/(LN((KR!$D$5-KR!$H$5)/(KR!$F$5-KR!$H$5))))/49.8329)^Blad1!$W$13</f>
        <v>1487.7994830244827</v>
      </c>
      <c r="G76" s="51">
        <f>($C76/1000)*Blad1!$X$13*(((KR!$D$5-KR!$F$5)/(LN((KR!$D$5-KR!$H$5)/(KR!$F$5-KR!$H$5))))/49.8329)^Blad1!$Y$13</f>
        <v>1619.2794430217252</v>
      </c>
      <c r="H76" s="51">
        <f>($C76/1000)*Blad1!$Z$13*(((KR!$D$5-KR!$F$5)/(LN((KR!$D$5-KR!$H$5)/(KR!$F$5-KR!$H$5))))/49.8329)^Blad1!$AA$13</f>
        <v>1716.8394145631569</v>
      </c>
      <c r="I76" s="67">
        <f>($C76/1000)*Blad1!AB$13*(((KR!$D$5-KR!$F$5)/(LN((KR!$D$5-KR!$H$5)/(KR!$F$5-KR!$H$5))))/49.8329)^Blad1!$AC$13</f>
        <v>1863.8993749840765</v>
      </c>
    </row>
    <row r="77" spans="2:9" s="14" customFormat="1" x14ac:dyDescent="0.2">
      <c r="B77" s="19"/>
      <c r="C77" s="87">
        <v>2100</v>
      </c>
      <c r="D77" s="115">
        <f>($C77/1000)*Blad1!$R$13*(((KR!$D$5-KR!$F$5)/(LN((KR!$D$5-KR!$H$5)/(KR!$F$5-KR!$H$5))))/49.8329)^Blad1!$S$13</f>
        <v>1010.6246422829812</v>
      </c>
      <c r="E77" s="88">
        <f>($C77/1000)*Blad1!$T$13*(((KR!$D$5-KR!$F$5)/(LN((KR!$D$5-KR!$H$5)/(KR!$F$5-KR!$H$5))))/49.8329)^Blad1!$U$13</f>
        <v>1278.8995493971099</v>
      </c>
      <c r="F77" s="88">
        <f>($C77/1000)*Blad1!$V$13*(((KR!$D$5-KR!$F$5)/(LN((KR!$D$5-KR!$H$5)/(KR!$F$5-KR!$H$5))))/49.8329)^Blad1!$W$13</f>
        <v>1562.189457175707</v>
      </c>
      <c r="G77" s="91">
        <f>($C77/1000)*Blad1!$X$13*(((KR!$D$5-KR!$F$5)/(LN((KR!$D$5-KR!$H$5)/(KR!$F$5-KR!$H$5))))/49.8329)^Blad1!$Y$13</f>
        <v>1700.2434151728116</v>
      </c>
      <c r="H77" s="91">
        <f>($C77/1000)*Blad1!$Z$13*(((KR!$D$5-KR!$F$5)/(LN((KR!$D$5-KR!$H$5)/(KR!$F$5-KR!$H$5))))/49.8329)^Blad1!$AA$13</f>
        <v>1802.6813852913149</v>
      </c>
      <c r="I77" s="89">
        <f>($C77/1000)*Blad1!AB$13*(((KR!$D$5-KR!$F$5)/(LN((KR!$D$5-KR!$H$5)/(KR!$F$5-KR!$H$5))))/49.8329)^Blad1!$AC$13</f>
        <v>1957.0943437332805</v>
      </c>
    </row>
    <row r="78" spans="2:9" x14ac:dyDescent="0.2">
      <c r="C78" s="15">
        <v>2200</v>
      </c>
      <c r="D78" s="92">
        <f>($C78/1000)*Blad1!$R$13*(((KR!$D$5-KR!$F$5)/(LN((KR!$D$5-KR!$H$5)/(KR!$F$5-KR!$H$5))))/49.8329)^Blad1!$S$13</f>
        <v>1058.7496252488374</v>
      </c>
      <c r="E78" s="66">
        <f>($C78/1000)*Blad1!$T$13*(((KR!$D$5-KR!$F$5)/(LN((KR!$D$5-KR!$H$5)/(KR!$F$5-KR!$H$5))))/49.8329)^Blad1!$U$13</f>
        <v>1339.7995279398294</v>
      </c>
      <c r="F78" s="66">
        <f>($C78/1000)*Blad1!$V$13*(((KR!$D$5-KR!$F$5)/(LN((KR!$D$5-KR!$H$5)/(KR!$F$5-KR!$H$5))))/49.8329)^Blad1!$W$13</f>
        <v>1636.5794313269312</v>
      </c>
      <c r="G78" s="51">
        <f>($C78/1000)*Blad1!$X$13*(((KR!$D$5-KR!$F$5)/(LN((KR!$D$5-KR!$H$5)/(KR!$F$5-KR!$H$5))))/49.8329)^Blad1!$Y$13</f>
        <v>1781.2073873238978</v>
      </c>
      <c r="H78" s="51">
        <f>($C78/1000)*Blad1!$Z$13*(((KR!$D$5-KR!$F$5)/(LN((KR!$D$5-KR!$H$5)/(KR!$F$5-KR!$H$5))))/49.8329)^Blad1!$AA$13</f>
        <v>1888.5233560194729</v>
      </c>
      <c r="I78" s="67">
        <f>($C78/1000)*Blad1!AB$13*(((KR!$D$5-KR!$F$5)/(LN((KR!$D$5-KR!$H$5)/(KR!$F$5-KR!$H$5))))/49.8329)^Blad1!$AC$13</f>
        <v>2050.2893124824841</v>
      </c>
    </row>
    <row r="79" spans="2:9" x14ac:dyDescent="0.2">
      <c r="C79" s="87">
        <v>2300</v>
      </c>
      <c r="D79" s="115">
        <f>($C79/1000)*Blad1!$R$13*(((KR!$D$5-KR!$F$5)/(LN((KR!$D$5-KR!$H$5)/(KR!$F$5-KR!$H$5))))/49.8329)^Blad1!$S$13</f>
        <v>1106.8746082146938</v>
      </c>
      <c r="E79" s="88">
        <f>($C79/1000)*Blad1!$T$13*(((KR!$D$5-KR!$F$5)/(LN((KR!$D$5-KR!$H$5)/(KR!$F$5-KR!$H$5))))/49.8329)^Blad1!$U$13</f>
        <v>1400.6995064825485</v>
      </c>
      <c r="F79" s="88">
        <f>($C79/1000)*Blad1!$V$13*(((KR!$D$5-KR!$F$5)/(LN((KR!$D$5-KR!$H$5)/(KR!$F$5-KR!$H$5))))/49.8329)^Blad1!$W$13</f>
        <v>1710.9694054781551</v>
      </c>
      <c r="G79" s="91">
        <f>($C79/1000)*Blad1!$X$13*(((KR!$D$5-KR!$F$5)/(LN((KR!$D$5-KR!$H$5)/(KR!$F$5-KR!$H$5))))/49.8329)^Blad1!$Y$13</f>
        <v>1862.1713594749838</v>
      </c>
      <c r="H79" s="91">
        <f>($C79/1000)*Blad1!$Z$13*(((KR!$D$5-KR!$F$5)/(LN((KR!$D$5-KR!$H$5)/(KR!$F$5-KR!$H$5))))/49.8329)^Blad1!$AA$13</f>
        <v>1974.3653267476302</v>
      </c>
      <c r="I79" s="89">
        <f>($C79/1000)*Blad1!AB$13*(((KR!$D$5-KR!$F$5)/(LN((KR!$D$5-KR!$H$5)/(KR!$F$5-KR!$H$5))))/49.8329)^Blad1!$AC$13</f>
        <v>2143.4842812316879</v>
      </c>
    </row>
    <row r="80" spans="2:9" x14ac:dyDescent="0.2">
      <c r="C80" s="15">
        <v>2400</v>
      </c>
      <c r="D80" s="92">
        <f>($C80/1000)*Blad1!$R$13*(((KR!$D$5-KR!$F$5)/(LN((KR!$D$5-KR!$H$5)/(KR!$F$5-KR!$H$5))))/49.8329)^Blad1!$S$13</f>
        <v>1154.9995911805499</v>
      </c>
      <c r="E80" s="66">
        <f>($C80/1000)*Blad1!$T$13*(((KR!$D$5-KR!$F$5)/(LN((KR!$D$5-KR!$H$5)/(KR!$F$5-KR!$H$5))))/49.8329)^Blad1!$U$13</f>
        <v>1461.5994850252682</v>
      </c>
      <c r="F80" s="66">
        <f>($C80/1000)*Blad1!$V$13*(((KR!$D$5-KR!$F$5)/(LN((KR!$D$5-KR!$H$5)/(KR!$F$5-KR!$H$5))))/49.8329)^Blad1!$W$13</f>
        <v>1785.3593796293792</v>
      </c>
      <c r="G80" s="51">
        <f>($C80/1000)*Blad1!$X$13*(((KR!$D$5-KR!$F$5)/(LN((KR!$D$5-KR!$H$5)/(KR!$F$5-KR!$H$5))))/49.8329)^Blad1!$Y$13</f>
        <v>1943.1353316260702</v>
      </c>
      <c r="H80" s="51">
        <f>($C80/1000)*Blad1!$Z$13*(((KR!$D$5-KR!$F$5)/(LN((KR!$D$5-KR!$H$5)/(KR!$F$5-KR!$H$5))))/49.8329)^Blad1!$AA$13</f>
        <v>2060.207297475788</v>
      </c>
      <c r="I80" s="67">
        <f>($C80/1000)*Blad1!AB$13*(((KR!$D$5-KR!$F$5)/(LN((KR!$D$5-KR!$H$5)/(KR!$F$5-KR!$H$5))))/49.8329)^Blad1!$AC$13</f>
        <v>2236.6792499808917</v>
      </c>
    </row>
    <row r="81" spans="2:9" s="14" customFormat="1" x14ac:dyDescent="0.2">
      <c r="B81" s="19"/>
      <c r="C81" s="87">
        <v>2500</v>
      </c>
      <c r="D81" s="115">
        <f>($C81/1000)*Blad1!$R$13*(((KR!$D$5-KR!$F$5)/(LN((KR!$D$5-KR!$H$5)/(KR!$F$5-KR!$H$5))))/49.8329)^Blad1!$S$13</f>
        <v>1203.1245741464063</v>
      </c>
      <c r="E81" s="88">
        <f>($C81/1000)*Blad1!$T$13*(((KR!$D$5-KR!$F$5)/(LN((KR!$D$5-KR!$H$5)/(KR!$F$5-KR!$H$5))))/49.8329)^Blad1!$U$13</f>
        <v>1522.4994635679877</v>
      </c>
      <c r="F81" s="88">
        <f>($C81/1000)*Blad1!$V$13*(((KR!$D$5-KR!$F$5)/(LN((KR!$D$5-KR!$H$5)/(KR!$F$5-KR!$H$5))))/49.8329)^Blad1!$W$13</f>
        <v>1859.7493537806035</v>
      </c>
      <c r="G81" s="91">
        <f>($C81/1000)*Blad1!$X$13*(((KR!$D$5-KR!$F$5)/(LN((KR!$D$5-KR!$H$5)/(KR!$F$5-KR!$H$5))))/49.8329)^Blad1!$Y$13</f>
        <v>2024.0993037771564</v>
      </c>
      <c r="H81" s="91">
        <f>($C81/1000)*Blad1!$Z$13*(((KR!$D$5-KR!$F$5)/(LN((KR!$D$5-KR!$H$5)/(KR!$F$5-KR!$H$5))))/49.8329)^Blad1!$AA$13</f>
        <v>2146.0492682039458</v>
      </c>
      <c r="I81" s="89">
        <f>($C81/1000)*Blad1!AB$13*(((KR!$D$5-KR!$F$5)/(LN((KR!$D$5-KR!$H$5)/(KR!$F$5-KR!$H$5))))/49.8329)^Blad1!$AC$13</f>
        <v>2329.8742187300959</v>
      </c>
    </row>
    <row r="82" spans="2:9" s="14" customFormat="1" x14ac:dyDescent="0.2">
      <c r="B82" s="19"/>
      <c r="C82" s="15">
        <v>2600</v>
      </c>
      <c r="D82" s="92">
        <f>($C82/1000)*Blad1!$R$13*(((KR!$D$5-KR!$F$5)/(LN((KR!$D$5-KR!$H$5)/(KR!$F$5-KR!$H$5))))/49.8329)^Blad1!$S$13</f>
        <v>1251.2495571122624</v>
      </c>
      <c r="E82" s="66">
        <f>($C82/1000)*Blad1!$T$13*(((KR!$D$5-KR!$F$5)/(LN((KR!$D$5-KR!$H$5)/(KR!$F$5-KR!$H$5))))/49.8329)^Blad1!$U$13</f>
        <v>1583.3994421107075</v>
      </c>
      <c r="F82" s="66">
        <f>($C82/1000)*Blad1!$V$13*(((KR!$D$5-KR!$F$5)/(LN((KR!$D$5-KR!$H$5)/(KR!$F$5-KR!$H$5))))/49.8329)^Blad1!$W$13</f>
        <v>1934.1393279318277</v>
      </c>
      <c r="G82" s="51">
        <f>($C82/1000)*Blad1!$X$13*(((KR!$D$5-KR!$F$5)/(LN((KR!$D$5-KR!$H$5)/(KR!$F$5-KR!$H$5))))/49.8329)^Blad1!$Y$13</f>
        <v>2105.0632759282425</v>
      </c>
      <c r="H82" s="51">
        <f>($C82/1000)*Blad1!$Z$13*(((KR!$D$5-KR!$F$5)/(LN((KR!$D$5-KR!$H$5)/(KR!$F$5-KR!$H$5))))/49.8329)^Blad1!$AA$13</f>
        <v>2231.891238932104</v>
      </c>
      <c r="I82" s="67">
        <f>($C82/1000)*Blad1!AB$13*(((KR!$D$5-KR!$F$5)/(LN((KR!$D$5-KR!$H$5)/(KR!$F$5-KR!$H$5))))/49.8329)^Blad1!$AC$13</f>
        <v>2423.0691874792992</v>
      </c>
    </row>
    <row r="83" spans="2:9" s="14" customFormat="1" x14ac:dyDescent="0.2">
      <c r="B83" s="19"/>
      <c r="C83" s="87">
        <v>2700</v>
      </c>
      <c r="D83" s="115">
        <f>($C83/1000)*Blad1!$R$13*(((KR!$D$5-KR!$F$5)/(LN((KR!$D$5-KR!$H$5)/(KR!$F$5-KR!$H$5))))/49.8329)^Blad1!$S$13</f>
        <v>1299.3745400781188</v>
      </c>
      <c r="E83" s="88">
        <f>($C83/1000)*Blad1!$T$13*(((KR!$D$5-KR!$F$5)/(LN((KR!$D$5-KR!$H$5)/(KR!$F$5-KR!$H$5))))/49.8329)^Blad1!$U$13</f>
        <v>1644.299420653427</v>
      </c>
      <c r="F83" s="88">
        <f>($C83/1000)*Blad1!$V$13*(((KR!$D$5-KR!$F$5)/(LN((KR!$D$5-KR!$H$5)/(KR!$F$5-KR!$H$5))))/49.8329)^Blad1!$W$13</f>
        <v>2008.5293020830518</v>
      </c>
      <c r="G83" s="91">
        <f>($C83/1000)*Blad1!$X$13*(((KR!$D$5-KR!$F$5)/(LN((KR!$D$5-KR!$H$5)/(KR!$F$5-KR!$H$5))))/49.8329)^Blad1!$Y$13</f>
        <v>2186.0272480793292</v>
      </c>
      <c r="H83" s="91">
        <f>($C83/1000)*Blad1!$Z$13*(((KR!$D$5-KR!$F$5)/(LN((KR!$D$5-KR!$H$5)/(KR!$F$5-KR!$H$5))))/49.8329)^Blad1!$AA$13</f>
        <v>2317.7332096602618</v>
      </c>
      <c r="I83" s="89">
        <f>($C83/1000)*Blad1!AB$13*(((KR!$D$5-KR!$F$5)/(LN((KR!$D$5-KR!$H$5)/(KR!$F$5-KR!$H$5))))/49.8329)^Blad1!$AC$13</f>
        <v>2516.2641562285035</v>
      </c>
    </row>
    <row r="84" spans="2:9" s="14" customFormat="1" x14ac:dyDescent="0.2">
      <c r="B84" s="19"/>
      <c r="C84" s="15">
        <v>2800</v>
      </c>
      <c r="D84" s="92">
        <f>($C84/1000)*Blad1!$R$13*(((KR!$D$5-KR!$F$5)/(LN((KR!$D$5-KR!$H$5)/(KR!$F$5-KR!$H$5))))/49.8329)^Blad1!$S$13</f>
        <v>1347.4995230439749</v>
      </c>
      <c r="E84" s="66">
        <f>($C84/1000)*Blad1!$T$13*(((KR!$D$5-KR!$F$5)/(LN((KR!$D$5-KR!$H$5)/(KR!$F$5-KR!$H$5))))/49.8329)^Blad1!$U$13</f>
        <v>1705.199399196146</v>
      </c>
      <c r="F84" s="66">
        <f>($C84/1000)*Blad1!$V$13*(((KR!$D$5-KR!$F$5)/(LN((KR!$D$5-KR!$H$5)/(KR!$F$5-KR!$H$5))))/49.8329)^Blad1!$W$13</f>
        <v>2082.9192762342755</v>
      </c>
      <c r="G84" s="51">
        <f>($C84/1000)*Blad1!$X$13*(((KR!$D$5-KR!$F$5)/(LN((KR!$D$5-KR!$H$5)/(KR!$F$5-KR!$H$5))))/49.8329)^Blad1!$Y$13</f>
        <v>2266.9912202304149</v>
      </c>
      <c r="H84" s="51">
        <f>($C84/1000)*Blad1!$Z$13*(((KR!$D$5-KR!$F$5)/(LN((KR!$D$5-KR!$H$5)/(KR!$F$5-KR!$H$5))))/49.8329)^Blad1!$AA$13</f>
        <v>2403.5751803884195</v>
      </c>
      <c r="I84" s="67">
        <f>($C84/1000)*Blad1!AB$13*(((KR!$D$5-KR!$F$5)/(LN((KR!$D$5-KR!$H$5)/(KR!$F$5-KR!$H$5))))/49.8329)^Blad1!$AC$13</f>
        <v>2609.4591249777068</v>
      </c>
    </row>
    <row r="85" spans="2:9" s="14" customFormat="1" x14ac:dyDescent="0.2">
      <c r="B85" s="19"/>
      <c r="C85" s="87">
        <v>2900</v>
      </c>
      <c r="D85" s="115">
        <f>($C85/1000)*Blad1!$R$13*(((KR!$D$5-KR!$F$5)/(LN((KR!$D$5-KR!$H$5)/(KR!$F$5-KR!$H$5))))/49.8329)^Blad1!$S$13</f>
        <v>1395.6245060098313</v>
      </c>
      <c r="E85" s="88">
        <f>($C85/1000)*Blad1!$T$13*(((KR!$D$5-KR!$F$5)/(LN((KR!$D$5-KR!$H$5)/(KR!$F$5-KR!$H$5))))/49.8329)^Blad1!$U$13</f>
        <v>1766.0993777388658</v>
      </c>
      <c r="F85" s="88">
        <f>($C85/1000)*Blad1!$V$13*(((KR!$D$5-KR!$F$5)/(LN((KR!$D$5-KR!$H$5)/(KR!$F$5-KR!$H$5))))/49.8329)^Blad1!$W$13</f>
        <v>2157.3092503855</v>
      </c>
      <c r="G85" s="91">
        <f>($C85/1000)*Blad1!$X$13*(((KR!$D$5-KR!$F$5)/(LN((KR!$D$5-KR!$H$5)/(KR!$F$5-KR!$H$5))))/49.8329)^Blad1!$Y$13</f>
        <v>2347.9551923815011</v>
      </c>
      <c r="H85" s="91">
        <f>($C85/1000)*Blad1!$Z$13*(((KR!$D$5-KR!$F$5)/(LN((KR!$D$5-KR!$H$5)/(KR!$F$5-KR!$H$5))))/49.8329)^Blad1!$AA$13</f>
        <v>2489.4171511165773</v>
      </c>
      <c r="I85" s="89">
        <f>($C85/1000)*Blad1!AB$13*(((KR!$D$5-KR!$F$5)/(LN((KR!$D$5-KR!$H$5)/(KR!$F$5-KR!$H$5))))/49.8329)^Blad1!$AC$13</f>
        <v>2702.654093726911</v>
      </c>
    </row>
    <row r="86" spans="2:9" s="14" customFormat="1" x14ac:dyDescent="0.2">
      <c r="B86" s="19"/>
      <c r="C86" s="15">
        <v>3000</v>
      </c>
      <c r="D86" s="92">
        <f>($C86/1000)*Blad1!$R$13*(((KR!$D$5-KR!$F$5)/(LN((KR!$D$5-KR!$H$5)/(KR!$F$5-KR!$H$5))))/49.8329)^Blad1!$S$13</f>
        <v>1443.7494889756874</v>
      </c>
      <c r="E86" s="66">
        <f>($C86/1000)*Blad1!$T$13*(((KR!$D$5-KR!$F$5)/(LN((KR!$D$5-KR!$H$5)/(KR!$F$5-KR!$H$5))))/49.8329)^Blad1!$U$13</f>
        <v>1826.9993562815853</v>
      </c>
      <c r="F86" s="66">
        <f>($C86/1000)*Blad1!$V$13*(((KR!$D$5-KR!$F$5)/(LN((KR!$D$5-KR!$H$5)/(KR!$F$5-KR!$H$5))))/49.8329)^Blad1!$W$13</f>
        <v>2231.6992245367242</v>
      </c>
      <c r="G86" s="51">
        <f>($C86/1000)*Blad1!$X$13*(((KR!$D$5-KR!$F$5)/(LN((KR!$D$5-KR!$H$5)/(KR!$F$5-KR!$H$5))))/49.8329)^Blad1!$Y$13</f>
        <v>2428.9191645325877</v>
      </c>
      <c r="H86" s="51">
        <f>($C86/1000)*Blad1!$Z$13*(((KR!$D$5-KR!$F$5)/(LN((KR!$D$5-KR!$H$5)/(KR!$F$5-KR!$H$5))))/49.8329)^Blad1!$AA$13</f>
        <v>2575.2591218447351</v>
      </c>
      <c r="I86" s="67">
        <f>($C86/1000)*Blad1!AB$13*(((KR!$D$5-KR!$F$5)/(LN((KR!$D$5-KR!$H$5)/(KR!$F$5-KR!$H$5))))/49.8329)^Blad1!$AC$13</f>
        <v>2795.8490624761148</v>
      </c>
    </row>
    <row r="87" spans="2:9" s="14" customFormat="1" x14ac:dyDescent="0.2">
      <c r="B87" s="19"/>
      <c r="C87" s="87">
        <v>3200</v>
      </c>
      <c r="D87" s="115" t="s">
        <v>26</v>
      </c>
      <c r="E87" s="88">
        <f>($C87/1000)*Blad1!$T$13*(((KR!$D$5-KR!$F$5)/(LN((KR!$D$5-KR!$H$5)/(KR!$F$5-KR!$H$5))))/49.8329)^Blad1!$U$13</f>
        <v>1948.7993133670245</v>
      </c>
      <c r="F87" s="88">
        <f>($C87/1000)*Blad1!$V$13*(((KR!$D$5-KR!$F$5)/(LN((KR!$D$5-KR!$H$5)/(KR!$F$5-KR!$H$5))))/49.8329)^Blad1!$W$13</f>
        <v>2380.4791728391724</v>
      </c>
      <c r="G87" s="91">
        <f>($C87/1000)*Blad1!$X$13*(((KR!$D$5-KR!$F$5)/(LN((KR!$D$5-KR!$H$5)/(KR!$F$5-KR!$H$5))))/49.8329)^Blad1!$Y$13</f>
        <v>2590.8471088347601</v>
      </c>
      <c r="H87" s="91">
        <f>($C87/1000)*Blad1!$Z$13*(((KR!$D$5-KR!$F$5)/(LN((KR!$D$5-KR!$H$5)/(KR!$F$5-KR!$H$5))))/49.8329)^Blad1!$AA$13</f>
        <v>2746.9430633010511</v>
      </c>
      <c r="I87" s="89">
        <f>($C87/1000)*Blad1!AB$13*(((KR!$D$5-KR!$F$5)/(LN((KR!$D$5-KR!$H$5)/(KR!$F$5-KR!$H$5))))/49.8329)^Blad1!$AC$13</f>
        <v>2982.2389999745224</v>
      </c>
    </row>
    <row r="88" spans="2:9" s="14" customFormat="1" x14ac:dyDescent="0.2">
      <c r="B88" s="19"/>
      <c r="C88" s="15">
        <v>3400</v>
      </c>
      <c r="D88" s="92" t="s">
        <v>26</v>
      </c>
      <c r="E88" s="66">
        <f>($C88/1000)*Blad1!$T$13*(((KR!$D$5-KR!$F$5)/(LN((KR!$D$5-KR!$H$5)/(KR!$F$5-KR!$H$5))))/49.8329)^Blad1!$U$13</f>
        <v>2070.5992704524633</v>
      </c>
      <c r="F88" s="66">
        <f>($C88/1000)*Blad1!$V$13*(((KR!$D$5-KR!$F$5)/(LN((KR!$D$5-KR!$H$5)/(KR!$F$5-KR!$H$5))))/49.8329)^Blad1!$W$13</f>
        <v>2529.2591211416207</v>
      </c>
      <c r="G88" s="51">
        <f>($C88/1000)*Blad1!$X$13*(((KR!$D$5-KR!$F$5)/(LN((KR!$D$5-KR!$H$5)/(KR!$F$5-KR!$H$5))))/49.8329)^Blad1!$Y$13</f>
        <v>2752.7750531369325</v>
      </c>
      <c r="H88" s="51">
        <f>($C88/1000)*Blad1!$Z$13*(((KR!$D$5-KR!$F$5)/(LN((KR!$D$5-KR!$H$5)/(KR!$F$5-KR!$H$5))))/49.8329)^Blad1!$AA$13</f>
        <v>2918.6270047573666</v>
      </c>
      <c r="I88" s="67">
        <f>($C88/1000)*Blad1!AB$13*(((KR!$D$5-KR!$F$5)/(LN((KR!$D$5-KR!$H$5)/(KR!$F$5-KR!$H$5))))/49.8329)^Blad1!$AC$13</f>
        <v>3168.6289374729299</v>
      </c>
    </row>
    <row r="89" spans="2:9" s="14" customFormat="1" x14ac:dyDescent="0.2">
      <c r="B89" s="19"/>
      <c r="C89" s="87">
        <v>3600</v>
      </c>
      <c r="D89" s="115" t="s">
        <v>26</v>
      </c>
      <c r="E89" s="88">
        <f>($C89/1000)*Blad1!$T$13*(((KR!$D$5-KR!$F$5)/(LN((KR!$D$5-KR!$H$5)/(KR!$F$5-KR!$H$5))))/49.8329)^Blad1!$U$13</f>
        <v>2192.3992275379023</v>
      </c>
      <c r="F89" s="88">
        <f>($C89/1000)*Blad1!$V$13*(((KR!$D$5-KR!$F$5)/(LN((KR!$D$5-KR!$H$5)/(KR!$F$5-KR!$H$5))))/49.8329)^Blad1!$W$13</f>
        <v>2678.0390694440689</v>
      </c>
      <c r="G89" s="91">
        <f>($C89/1000)*Blad1!$X$13*(((KR!$D$5-KR!$F$5)/(LN((KR!$D$5-KR!$H$5)/(KR!$F$5-KR!$H$5))))/49.8329)^Blad1!$Y$13</f>
        <v>2914.7029974391053</v>
      </c>
      <c r="H89" s="91">
        <f>($C89/1000)*Blad1!$Z$13*(((KR!$D$5-KR!$F$5)/(LN((KR!$D$5-KR!$H$5)/(KR!$F$5-KR!$H$5))))/49.8329)^Blad1!$AA$13</f>
        <v>3090.3109462136827</v>
      </c>
      <c r="I89" s="89">
        <f>($C89/1000)*Blad1!AB$13*(((KR!$D$5-KR!$F$5)/(LN((KR!$D$5-KR!$H$5)/(KR!$F$5-KR!$H$5))))/49.8329)^Blad1!$AC$13</f>
        <v>3355.0188749713379</v>
      </c>
    </row>
    <row r="90" spans="2:9" s="14" customFormat="1" x14ac:dyDescent="0.2">
      <c r="B90" s="19"/>
      <c r="C90" s="15">
        <v>3800</v>
      </c>
      <c r="D90" s="92" t="s">
        <v>26</v>
      </c>
      <c r="E90" s="66">
        <f>($C90/1000)*Blad1!$T$13*(((KR!$D$5-KR!$F$5)/(LN((KR!$D$5-KR!$H$5)/(KR!$F$5-KR!$H$5))))/49.8329)^Blad1!$U$13</f>
        <v>2314.1991846233414</v>
      </c>
      <c r="F90" s="66">
        <f>($C90/1000)*Blad1!$V$13*(((KR!$D$5-KR!$F$5)/(LN((KR!$D$5-KR!$H$5)/(KR!$F$5-KR!$H$5))))/49.8329)^Blad1!$W$13</f>
        <v>2826.8190177465171</v>
      </c>
      <c r="G90" s="51">
        <f>($C90/1000)*Blad1!$X$13*(((KR!$D$5-KR!$F$5)/(LN((KR!$D$5-KR!$H$5)/(KR!$F$5-KR!$H$5))))/49.8329)^Blad1!$Y$13</f>
        <v>3076.6309417412772</v>
      </c>
      <c r="H90" s="51">
        <f>($C90/1000)*Blad1!$Z$13*(((KR!$D$5-KR!$F$5)/(LN((KR!$D$5-KR!$H$5)/(KR!$F$5-KR!$H$5))))/49.8329)^Blad1!$AA$13</f>
        <v>3261.9948876699978</v>
      </c>
      <c r="I90" s="67">
        <f>($C90/1000)*Blad1!AB$13*(((KR!$D$5-KR!$F$5)/(LN((KR!$D$5-KR!$H$5)/(KR!$F$5-KR!$H$5))))/49.8329)^Blad1!$AC$13</f>
        <v>3541.408812469745</v>
      </c>
    </row>
    <row r="91" spans="2:9" s="14" customFormat="1" x14ac:dyDescent="0.2">
      <c r="B91" s="19"/>
      <c r="C91" s="87">
        <v>4000</v>
      </c>
      <c r="D91" s="115" t="s">
        <v>26</v>
      </c>
      <c r="E91" s="88">
        <f>($C91/1000)*Blad1!$T$13*(((KR!$D$5-KR!$F$5)/(LN((KR!$D$5-KR!$H$5)/(KR!$F$5-KR!$H$5))))/49.8329)^Blad1!$U$13</f>
        <v>2435.9991417087804</v>
      </c>
      <c r="F91" s="88">
        <f>($C91/1000)*Blad1!$V$13*(((KR!$D$5-KR!$F$5)/(LN((KR!$D$5-KR!$H$5)/(KR!$F$5-KR!$H$5))))/49.8329)^Blad1!$W$13</f>
        <v>2975.5989660489654</v>
      </c>
      <c r="G91" s="91">
        <f>($C91/1000)*Blad1!$X$13*(((KR!$D$5-KR!$F$5)/(LN((KR!$D$5-KR!$H$5)/(KR!$F$5-KR!$H$5))))/49.8329)^Blad1!$Y$13</f>
        <v>3238.5588860434505</v>
      </c>
      <c r="H91" s="91">
        <f>($C91/1000)*Blad1!$Z$13*(((KR!$D$5-KR!$F$5)/(LN((KR!$D$5-KR!$H$5)/(KR!$F$5-KR!$H$5))))/49.8329)^Blad1!$AA$13</f>
        <v>3433.6788291263138</v>
      </c>
      <c r="I91" s="89">
        <f>($C91/1000)*Blad1!AB$13*(((KR!$D$5-KR!$F$5)/(LN((KR!$D$5-KR!$H$5)/(KR!$F$5-KR!$H$5))))/49.8329)^Blad1!$AC$13</f>
        <v>3727.7987499681531</v>
      </c>
    </row>
    <row r="92" spans="2:9" s="14" customFormat="1" x14ac:dyDescent="0.2">
      <c r="B92" s="19"/>
      <c r="C92" s="15">
        <v>4200</v>
      </c>
      <c r="D92" s="92" t="s">
        <v>26</v>
      </c>
      <c r="E92" s="66">
        <f>($C92/1000)*Blad1!$T$13*(((KR!$D$5-KR!$F$5)/(LN((KR!$D$5-KR!$H$5)/(KR!$F$5-KR!$H$5))))/49.8329)^Blad1!$U$13</f>
        <v>2557.7990987942198</v>
      </c>
      <c r="F92" s="66">
        <f>($C92/1000)*Blad1!$V$13*(((KR!$D$5-KR!$F$5)/(LN((KR!$D$5-KR!$H$5)/(KR!$F$5-KR!$H$5))))/49.8329)^Blad1!$W$13</f>
        <v>3124.3789143514141</v>
      </c>
      <c r="G92" s="51">
        <f>($C92/1000)*Blad1!$X$13*(((KR!$D$5-KR!$F$5)/(LN((KR!$D$5-KR!$H$5)/(KR!$F$5-KR!$H$5))))/49.8329)^Blad1!$Y$13</f>
        <v>3400.4868303456233</v>
      </c>
      <c r="H92" s="51">
        <f>($C92/1000)*Blad1!$Z$13*(((KR!$D$5-KR!$F$5)/(LN((KR!$D$5-KR!$H$5)/(KR!$F$5-KR!$H$5))))/49.8329)^Blad1!$AA$13</f>
        <v>3605.3627705826298</v>
      </c>
      <c r="I92" s="67">
        <f>($C92/1000)*Blad1!AB$13*(((KR!$D$5-KR!$F$5)/(LN((KR!$D$5-KR!$H$5)/(KR!$F$5-KR!$H$5))))/49.8329)^Blad1!$AC$13</f>
        <v>3914.1886874665611</v>
      </c>
    </row>
    <row r="93" spans="2:9" s="14" customFormat="1" x14ac:dyDescent="0.2">
      <c r="B93" s="19"/>
      <c r="C93" s="87">
        <v>4400</v>
      </c>
      <c r="D93" s="115" t="s">
        <v>26</v>
      </c>
      <c r="E93" s="88">
        <f>($C93/1000)*Blad1!$T$13*(((KR!$D$5-KR!$F$5)/(LN((KR!$D$5-KR!$H$5)/(KR!$F$5-KR!$H$5))))/49.8329)^Blad1!$U$13</f>
        <v>2679.5990558796589</v>
      </c>
      <c r="F93" s="88">
        <f>($C93/1000)*Blad1!$V$13*(((KR!$D$5-KR!$F$5)/(LN((KR!$D$5-KR!$H$5)/(KR!$F$5-KR!$H$5))))/49.8329)^Blad1!$W$13</f>
        <v>3273.1588626538623</v>
      </c>
      <c r="G93" s="91">
        <f>($C93/1000)*Blad1!$X$13*(((KR!$D$5-KR!$F$5)/(LN((KR!$D$5-KR!$H$5)/(KR!$F$5-KR!$H$5))))/49.8329)^Blad1!$Y$13</f>
        <v>3562.4147746477956</v>
      </c>
      <c r="H93" s="91">
        <f>($C93/1000)*Blad1!$Z$13*(((KR!$D$5-KR!$F$5)/(LN((KR!$D$5-KR!$H$5)/(KR!$F$5-KR!$H$5))))/49.8329)^Blad1!$AA$13</f>
        <v>3777.0467120389458</v>
      </c>
      <c r="I93" s="89">
        <f>($C93/1000)*Blad1!AB$13*(((KR!$D$5-KR!$F$5)/(LN((KR!$D$5-KR!$H$5)/(KR!$F$5-KR!$H$5))))/49.8329)^Blad1!$AC$13</f>
        <v>4100.5786249649682</v>
      </c>
    </row>
    <row r="94" spans="2:9" s="14" customFormat="1" x14ac:dyDescent="0.2">
      <c r="B94" s="19"/>
      <c r="C94" s="15">
        <v>4600</v>
      </c>
      <c r="D94" s="92" t="s">
        <v>26</v>
      </c>
      <c r="E94" s="66">
        <f>($C94/1000)*Blad1!$T$13*(((KR!$D$5-KR!$F$5)/(LN((KR!$D$5-KR!$H$5)/(KR!$F$5-KR!$H$5))))/49.8329)^Blad1!$U$13</f>
        <v>2801.399012965097</v>
      </c>
      <c r="F94" s="66">
        <f>($C94/1000)*Blad1!$V$13*(((KR!$D$5-KR!$F$5)/(LN((KR!$D$5-KR!$H$5)/(KR!$F$5-KR!$H$5))))/49.8329)^Blad1!$W$13</f>
        <v>3421.9388109563101</v>
      </c>
      <c r="G94" s="51">
        <f>($C94/1000)*Blad1!$X$13*(((KR!$D$5-KR!$F$5)/(LN((KR!$D$5-KR!$H$5)/(KR!$F$5-KR!$H$5))))/49.8329)^Blad1!$Y$13</f>
        <v>3724.3427189499675</v>
      </c>
      <c r="H94" s="51">
        <f>($C94/1000)*Blad1!$Z$13*(((KR!$D$5-KR!$F$5)/(LN((KR!$D$5-KR!$H$5)/(KR!$F$5-KR!$H$5))))/49.8329)^Blad1!$AA$13</f>
        <v>3948.7306534952604</v>
      </c>
      <c r="I94" s="67">
        <f>($C94/1000)*Blad1!AB$13*(((KR!$D$5-KR!$F$5)/(LN((KR!$D$5-KR!$H$5)/(KR!$F$5-KR!$H$5))))/49.8329)^Blad1!$AC$13</f>
        <v>4286.9685624633757</v>
      </c>
    </row>
    <row r="95" spans="2:9" s="14" customFormat="1" x14ac:dyDescent="0.2">
      <c r="B95" s="19"/>
      <c r="C95" s="87">
        <v>4800</v>
      </c>
      <c r="D95" s="115" t="s">
        <v>26</v>
      </c>
      <c r="E95" s="88">
        <f>($C95/1000)*Blad1!$T$13*(((KR!$D$5-KR!$F$5)/(LN((KR!$D$5-KR!$H$5)/(KR!$F$5-KR!$H$5))))/49.8329)^Blad1!$U$13</f>
        <v>2923.1989700505364</v>
      </c>
      <c r="F95" s="88">
        <f>($C95/1000)*Blad1!$V$13*(((KR!$D$5-KR!$F$5)/(LN((KR!$D$5-KR!$H$5)/(KR!$F$5-KR!$H$5))))/49.8329)^Blad1!$W$13</f>
        <v>3570.7187592587584</v>
      </c>
      <c r="G95" s="91">
        <f>($C95/1000)*Blad1!$X$13*(((KR!$D$5-KR!$F$5)/(LN((KR!$D$5-KR!$H$5)/(KR!$F$5-KR!$H$5))))/49.8329)^Blad1!$Y$13</f>
        <v>3886.2706632521404</v>
      </c>
      <c r="H95" s="91">
        <f>($C95/1000)*Blad1!$Z$13*(((KR!$D$5-KR!$F$5)/(LN((KR!$D$5-KR!$H$5)/(KR!$F$5-KR!$H$5))))/49.8329)^Blad1!$AA$13</f>
        <v>4120.414594951576</v>
      </c>
      <c r="I95" s="89">
        <f>($C95/1000)*Blad1!AB$13*(((KR!$D$5-KR!$F$5)/(LN((KR!$D$5-KR!$H$5)/(KR!$F$5-KR!$H$5))))/49.8329)^Blad1!$AC$13</f>
        <v>4473.3584999617833</v>
      </c>
    </row>
    <row r="96" spans="2:9" s="14" customFormat="1" x14ac:dyDescent="0.2">
      <c r="B96" s="19"/>
      <c r="C96" s="15">
        <v>5000</v>
      </c>
      <c r="D96" s="92" t="s">
        <v>26</v>
      </c>
      <c r="E96" s="66">
        <f>($C96/1000)*Blad1!$T$13*(((KR!$D$5-KR!$F$5)/(LN((KR!$D$5-KR!$H$5)/(KR!$F$5-KR!$H$5))))/49.8329)^Blad1!$U$13</f>
        <v>3044.9989271359755</v>
      </c>
      <c r="F96" s="66">
        <f>($C96/1000)*Blad1!$V$13*(((KR!$D$5-KR!$F$5)/(LN((KR!$D$5-KR!$H$5)/(KR!$F$5-KR!$H$5))))/49.8329)^Blad1!$W$13</f>
        <v>3719.4987075612071</v>
      </c>
      <c r="G96" s="51">
        <f>($C96/1000)*Blad1!$X$13*(((KR!$D$5-KR!$F$5)/(LN((KR!$D$5-KR!$H$5)/(KR!$F$5-KR!$H$5))))/49.8329)^Blad1!$Y$13</f>
        <v>4048.1986075543127</v>
      </c>
      <c r="H96" s="51">
        <f>($C96/1000)*Blad1!$Z$13*(((KR!$D$5-KR!$F$5)/(LN((KR!$D$5-KR!$H$5)/(KR!$F$5-KR!$H$5))))/49.8329)^Blad1!$AA$13</f>
        <v>4292.0985364078915</v>
      </c>
      <c r="I96" s="67">
        <f>($C96/1000)*Blad1!AB$13*(((KR!$D$5-KR!$F$5)/(LN((KR!$D$5-KR!$H$5)/(KR!$F$5-KR!$H$5))))/49.8329)^Blad1!$AC$13</f>
        <v>4659.7484374601918</v>
      </c>
    </row>
    <row r="97" spans="2:9" s="14" customFormat="1" x14ac:dyDescent="0.2">
      <c r="B97" s="19"/>
      <c r="C97" s="87">
        <v>5200</v>
      </c>
      <c r="D97" s="115" t="s">
        <v>26</v>
      </c>
      <c r="E97" s="88">
        <f>($C97/1000)*Blad1!$T$13*(((KR!$D$5-KR!$F$5)/(LN((KR!$D$5-KR!$H$5)/(KR!$F$5-KR!$H$5))))/49.8329)^Blad1!$U$13</f>
        <v>3166.7988842214149</v>
      </c>
      <c r="F97" s="88">
        <f>($C97/1000)*Blad1!$V$13*(((KR!$D$5-KR!$F$5)/(LN((KR!$D$5-KR!$H$5)/(KR!$F$5-KR!$H$5))))/49.8329)^Blad1!$W$13</f>
        <v>3868.2786558636553</v>
      </c>
      <c r="G97" s="91">
        <f>($C97/1000)*Blad1!$X$13*(((KR!$D$5-KR!$F$5)/(LN((KR!$D$5-KR!$H$5)/(KR!$F$5-KR!$H$5))))/49.8329)^Blad1!$Y$13</f>
        <v>4210.1265518564851</v>
      </c>
      <c r="H97" s="91">
        <f>($C97/1000)*Blad1!$Z$13*(((KR!$D$5-KR!$F$5)/(LN((KR!$D$5-KR!$H$5)/(KR!$F$5-KR!$H$5))))/49.8329)^Blad1!$AA$13</f>
        <v>4463.782477864208</v>
      </c>
      <c r="I97" s="89">
        <f>($C97/1000)*Blad1!AB$13*(((KR!$D$5-KR!$F$5)/(LN((KR!$D$5-KR!$H$5)/(KR!$F$5-KR!$H$5))))/49.8329)^Blad1!$AC$13</f>
        <v>4846.1383749585984</v>
      </c>
    </row>
    <row r="98" spans="2:9" s="14" customFormat="1" x14ac:dyDescent="0.2">
      <c r="B98" s="19"/>
      <c r="C98" s="15">
        <v>5400</v>
      </c>
      <c r="D98" s="92" t="s">
        <v>26</v>
      </c>
      <c r="E98" s="66">
        <f>($C98/1000)*Blad1!$T$13*(((KR!$D$5-KR!$F$5)/(LN((KR!$D$5-KR!$H$5)/(KR!$F$5-KR!$H$5))))/49.8329)^Blad1!$U$13</f>
        <v>3288.598841306854</v>
      </c>
      <c r="F98" s="66">
        <f>($C98/1000)*Blad1!$V$13*(((KR!$D$5-KR!$F$5)/(LN((KR!$D$5-KR!$H$5)/(KR!$F$5-KR!$H$5))))/49.8329)^Blad1!$W$13</f>
        <v>4017.0586041661036</v>
      </c>
      <c r="G98" s="51">
        <f>($C98/1000)*Blad1!$X$13*(((KR!$D$5-KR!$F$5)/(LN((KR!$D$5-KR!$H$5)/(KR!$F$5-KR!$H$5))))/49.8329)^Blad1!$Y$13</f>
        <v>4372.0544961586584</v>
      </c>
      <c r="H98" s="51">
        <f>($C98/1000)*Blad1!$Z$13*(((KR!$D$5-KR!$F$5)/(LN((KR!$D$5-KR!$H$5)/(KR!$F$5-KR!$H$5))))/49.8329)^Blad1!$AA$13</f>
        <v>4635.4664193205235</v>
      </c>
      <c r="I98" s="67">
        <f>($C98/1000)*Blad1!AB$13*(((KR!$D$5-KR!$F$5)/(LN((KR!$D$5-KR!$H$5)/(KR!$F$5-KR!$H$5))))/49.8329)^Blad1!$AC$13</f>
        <v>5032.5283124570069</v>
      </c>
    </row>
    <row r="99" spans="2:9" s="14" customFormat="1" x14ac:dyDescent="0.2">
      <c r="B99" s="19"/>
      <c r="C99" s="87">
        <v>5600</v>
      </c>
      <c r="D99" s="115" t="s">
        <v>26</v>
      </c>
      <c r="E99" s="88">
        <f>($C99/1000)*Blad1!$T$13*(((KR!$D$5-KR!$F$5)/(LN((KR!$D$5-KR!$H$5)/(KR!$F$5-KR!$H$5))))/49.8329)^Blad1!$U$13</f>
        <v>3410.3987983922921</v>
      </c>
      <c r="F99" s="88">
        <f>($C99/1000)*Blad1!$V$13*(((KR!$D$5-KR!$F$5)/(LN((KR!$D$5-KR!$H$5)/(KR!$F$5-KR!$H$5))))/49.8329)^Blad1!$W$13</f>
        <v>4165.8385524685509</v>
      </c>
      <c r="G99" s="91">
        <f>($C99/1000)*Blad1!$X$13*(((KR!$D$5-KR!$F$5)/(LN((KR!$D$5-KR!$H$5)/(KR!$F$5-KR!$H$5))))/49.8329)^Blad1!$Y$13</f>
        <v>4533.9824404608298</v>
      </c>
      <c r="H99" s="91">
        <f>($C99/1000)*Blad1!$Z$13*(((KR!$D$5-KR!$F$5)/(LN((KR!$D$5-KR!$H$5)/(KR!$F$5-KR!$H$5))))/49.8329)^Blad1!$AA$13</f>
        <v>4807.1503607768391</v>
      </c>
      <c r="I99" s="89">
        <f>($C99/1000)*Blad1!AB$13*(((KR!$D$5-KR!$F$5)/(LN((KR!$D$5-KR!$H$5)/(KR!$F$5-KR!$H$5))))/49.8329)^Blad1!$AC$13</f>
        <v>5218.9182499554136</v>
      </c>
    </row>
    <row r="100" spans="2:9" s="14" customFormat="1" x14ac:dyDescent="0.2">
      <c r="B100" s="19"/>
      <c r="C100" s="15">
        <v>5800</v>
      </c>
      <c r="D100" s="92" t="s">
        <v>26</v>
      </c>
      <c r="E100" s="66">
        <f>($C100/1000)*Blad1!$T$13*(((KR!$D$5-KR!$F$5)/(LN((KR!$D$5-KR!$H$5)/(KR!$F$5-KR!$H$5))))/49.8329)^Blad1!$U$13</f>
        <v>3532.1987554777315</v>
      </c>
      <c r="F100" s="66">
        <f>($C100/1000)*Blad1!$V$13*(((KR!$D$5-KR!$F$5)/(LN((KR!$D$5-KR!$H$5)/(KR!$F$5-KR!$H$5))))/49.8329)^Blad1!$W$13</f>
        <v>4314.6185007710001</v>
      </c>
      <c r="G100" s="51">
        <f>($C100/1000)*Blad1!$X$13*(((KR!$D$5-KR!$F$5)/(LN((KR!$D$5-KR!$H$5)/(KR!$F$5-KR!$H$5))))/49.8329)^Blad1!$Y$13</f>
        <v>4695.9103847630022</v>
      </c>
      <c r="H100" s="51">
        <f>($C100/1000)*Blad1!$Z$13*(((KR!$D$5-KR!$F$5)/(LN((KR!$D$5-KR!$H$5)/(KR!$F$5-KR!$H$5))))/49.8329)^Blad1!$AA$13</f>
        <v>4978.8343022331546</v>
      </c>
      <c r="I100" s="67">
        <f>($C100/1000)*Blad1!AB$13*(((KR!$D$5-KR!$F$5)/(LN((KR!$D$5-KR!$H$5)/(KR!$F$5-KR!$H$5))))/49.8329)^Blad1!$AC$13</f>
        <v>5405.308187453822</v>
      </c>
    </row>
    <row r="101" spans="2:9" s="14" customFormat="1" x14ac:dyDescent="0.2">
      <c r="B101" s="19"/>
      <c r="C101" s="87">
        <v>6000</v>
      </c>
      <c r="D101" s="115" t="s">
        <v>26</v>
      </c>
      <c r="E101" s="88">
        <f>($C101/1000)*Blad1!$T$13*(((KR!$D$5-KR!$F$5)/(LN((KR!$D$5-KR!$H$5)/(KR!$F$5-KR!$H$5))))/49.8329)^Blad1!$U$13</f>
        <v>3653.9987125631706</v>
      </c>
      <c r="F101" s="88">
        <f>($C101/1000)*Blad1!$V$13*(((KR!$D$5-KR!$F$5)/(LN((KR!$D$5-KR!$H$5)/(KR!$F$5-KR!$H$5))))/49.8329)^Blad1!$W$13</f>
        <v>4463.3984490734483</v>
      </c>
      <c r="G101" s="91">
        <f>($C101/1000)*Blad1!$X$13*(((KR!$D$5-KR!$F$5)/(LN((KR!$D$5-KR!$H$5)/(KR!$F$5-KR!$H$5))))/49.8329)^Blad1!$Y$13</f>
        <v>4857.8383290651755</v>
      </c>
      <c r="H101" s="91">
        <f>($C101/1000)*Blad1!$Z$13*(((KR!$D$5-KR!$F$5)/(LN((KR!$D$5-KR!$H$5)/(KR!$F$5-KR!$H$5))))/49.8329)^Blad1!$AA$13</f>
        <v>5150.5182436894702</v>
      </c>
      <c r="I101" s="89">
        <f>($C101/1000)*Blad1!AB$13*(((KR!$D$5-KR!$F$5)/(LN((KR!$D$5-KR!$H$5)/(KR!$F$5-KR!$H$5))))/49.8329)^Blad1!$AC$13</f>
        <v>5591.6981249522296</v>
      </c>
    </row>
    <row r="102" spans="2:9" x14ac:dyDescent="0.2">
      <c r="C102" s="106"/>
      <c r="D102" s="106"/>
      <c r="E102" s="106"/>
      <c r="F102" s="106"/>
      <c r="G102" s="106"/>
    </row>
    <row r="103" spans="2:9" x14ac:dyDescent="0.2">
      <c r="C103" s="106"/>
      <c r="D103" s="106"/>
      <c r="E103" s="106"/>
      <c r="F103" s="106"/>
      <c r="G103" s="106"/>
    </row>
    <row r="104" spans="2:9" ht="20.25" x14ac:dyDescent="0.3">
      <c r="C104" s="127" t="s">
        <v>25</v>
      </c>
      <c r="D104" s="128"/>
      <c r="E104" s="128"/>
      <c r="F104" s="128"/>
      <c r="G104" s="129"/>
      <c r="H104" s="129"/>
      <c r="I104" s="130"/>
    </row>
    <row r="105" spans="2:9" s="14" customFormat="1" x14ac:dyDescent="0.2">
      <c r="B105" s="19"/>
      <c r="C105" s="50"/>
      <c r="D105" s="131" t="s">
        <v>31</v>
      </c>
      <c r="E105" s="129"/>
      <c r="F105" s="129"/>
      <c r="G105" s="129"/>
      <c r="H105" s="129"/>
      <c r="I105" s="130"/>
    </row>
    <row r="106" spans="2:9" s="14" customFormat="1" x14ac:dyDescent="0.2">
      <c r="B106" s="19"/>
      <c r="C106" s="26"/>
      <c r="D106" s="123"/>
      <c r="E106" s="124"/>
      <c r="F106" s="124"/>
      <c r="G106" s="124"/>
      <c r="H106" s="125"/>
      <c r="I106" s="126"/>
    </row>
    <row r="107" spans="2:9" s="14" customFormat="1" x14ac:dyDescent="0.2">
      <c r="B107" s="19"/>
      <c r="C107" s="65" t="s">
        <v>32</v>
      </c>
      <c r="D107" s="68" t="s">
        <v>8</v>
      </c>
      <c r="E107" s="85" t="s">
        <v>9</v>
      </c>
      <c r="F107" s="85" t="s">
        <v>20</v>
      </c>
      <c r="G107" s="113" t="s">
        <v>10</v>
      </c>
      <c r="H107" s="113" t="s">
        <v>18</v>
      </c>
      <c r="I107" s="69" t="s">
        <v>19</v>
      </c>
    </row>
    <row r="108" spans="2:9" s="14" customFormat="1" x14ac:dyDescent="0.2">
      <c r="B108" s="19"/>
      <c r="C108" s="86">
        <v>400</v>
      </c>
      <c r="D108" s="92">
        <f>($C108/1000)*Blad1!AG$13*(((KR!$D$5-KR!$F$5)/(LN((KR!$D$5-KR!$H$5)/(KR!$F$5-KR!$H$5))))/49.8329)^Blad1!$AH$13</f>
        <v>304.14989259056341</v>
      </c>
      <c r="E108" s="66">
        <f>($C108/1000)*Blad1!$AI$13*(((KR!$D$5-KR!$F$5)/(LN((KR!$D$5-KR!$H$5)/(KR!$F$5-KR!$H$5))))/49.8329)^Blad1!$AJ$13</f>
        <v>384.88786480565011</v>
      </c>
      <c r="F108" s="121" t="s">
        <v>26</v>
      </c>
      <c r="G108" s="119" t="s">
        <v>26</v>
      </c>
      <c r="H108" s="119" t="s">
        <v>26</v>
      </c>
      <c r="I108" s="117" t="s">
        <v>26</v>
      </c>
    </row>
    <row r="109" spans="2:9" s="14" customFormat="1" x14ac:dyDescent="0.2">
      <c r="B109" s="19"/>
      <c r="C109" s="87">
        <v>500</v>
      </c>
      <c r="D109" s="115">
        <f>($C109/1000)*Blad1!AG$13*(((KR!$D$5-KR!$F$5)/(LN((KR!$D$5-KR!$H$5)/(KR!$F$5-KR!$H$5))))/49.8329)^Blad1!$AH$13</f>
        <v>380.18736573820422</v>
      </c>
      <c r="E109" s="88">
        <f>($C109/1000)*Blad1!$AI$13*(((KR!$D$5-KR!$F$5)/(LN((KR!$D$5-KR!$H$5)/(KR!$F$5-KR!$H$5))))/49.8329)^Blad1!$AJ$13</f>
        <v>481.10983100706267</v>
      </c>
      <c r="F109" s="122" t="s">
        <v>26</v>
      </c>
      <c r="G109" s="120" t="s">
        <v>26</v>
      </c>
      <c r="H109" s="120" t="s">
        <v>26</v>
      </c>
      <c r="I109" s="118" t="s">
        <v>26</v>
      </c>
    </row>
    <row r="110" spans="2:9" s="14" customFormat="1" x14ac:dyDescent="0.2">
      <c r="B110" s="19"/>
      <c r="C110" s="15">
        <v>600</v>
      </c>
      <c r="D110" s="92">
        <f>($C110/1000)*Blad1!AG$13*(((KR!$D$5-KR!$F$5)/(LN((KR!$D$5-KR!$H$5)/(KR!$F$5-KR!$H$5))))/49.8329)^Blad1!$AH$13</f>
        <v>456.22483888584509</v>
      </c>
      <c r="E110" s="66">
        <f>($C110/1000)*Blad1!$AI$13*(((KR!$D$5-KR!$F$5)/(LN((KR!$D$5-KR!$H$5)/(KR!$F$5-KR!$H$5))))/49.8329)^Blad1!$AJ$13</f>
        <v>577.33179720847511</v>
      </c>
      <c r="F110" s="66">
        <f>($C110/1000)*Blad1!$AK$13*(((KR!$D$5-KR!$F$5)/(LN((KR!$D$5-KR!$H$5)/(KR!$F$5-KR!$H$5))))/49.8329)^Blad1!$AL$13</f>
        <v>696.29015843144009</v>
      </c>
      <c r="G110" s="119" t="s">
        <v>26</v>
      </c>
      <c r="H110" s="119" t="s">
        <v>26</v>
      </c>
      <c r="I110" s="117" t="s">
        <v>26</v>
      </c>
    </row>
    <row r="111" spans="2:9" s="14" customFormat="1" x14ac:dyDescent="0.2">
      <c r="B111" s="19"/>
      <c r="C111" s="87">
        <v>700</v>
      </c>
      <c r="D111" s="115">
        <f>($C111/1000)*Blad1!AG$13*(((KR!$D$5-KR!$F$5)/(LN((KR!$D$5-KR!$H$5)/(KR!$F$5-KR!$H$5))))/49.8329)^Blad1!$AH$13</f>
        <v>532.26231203348584</v>
      </c>
      <c r="E111" s="88">
        <f>($C111/1000)*Blad1!$AI$13*(((KR!$D$5-KR!$F$5)/(LN((KR!$D$5-KR!$H$5)/(KR!$F$5-KR!$H$5))))/49.8329)^Blad1!$AJ$13</f>
        <v>673.55376340988767</v>
      </c>
      <c r="F111" s="88">
        <f>($C111/1000)*Blad1!$AK$13*(((KR!$D$5-KR!$F$5)/(LN((KR!$D$5-KR!$H$5)/(KR!$F$5-KR!$H$5))))/49.8329)^Blad1!$AL$13</f>
        <v>812.33851817001334</v>
      </c>
      <c r="G111" s="91">
        <f>($C111/1000)*Blad1!$AM$13*(((KR!$D$5-KR!$F$5)/(LN((KR!$D$5-KR!$H$5)/(KR!$F$5-KR!$H$5))))/49.8329)^Blad1!$AN$13</f>
        <v>884.12657660597665</v>
      </c>
      <c r="H111" s="120" t="s">
        <v>26</v>
      </c>
      <c r="I111" s="118" t="s">
        <v>26</v>
      </c>
    </row>
    <row r="112" spans="2:9" s="14" customFormat="1" x14ac:dyDescent="0.2">
      <c r="B112" s="19"/>
      <c r="C112" s="15">
        <v>800</v>
      </c>
      <c r="D112" s="92">
        <f>($C112/1000)*Blad1!AG$13*(((KR!$D$5-KR!$F$5)/(LN((KR!$D$5-KR!$H$5)/(KR!$F$5-KR!$H$5))))/49.8329)^Blad1!$AH$13</f>
        <v>608.29978518112682</v>
      </c>
      <c r="E112" s="66">
        <f>($C112/1000)*Blad1!$AI$13*(((KR!$D$5-KR!$F$5)/(LN((KR!$D$5-KR!$H$5)/(KR!$F$5-KR!$H$5))))/49.8329)^Blad1!$AJ$13</f>
        <v>769.77572961130022</v>
      </c>
      <c r="F112" s="66">
        <f>($C112/1000)*Blad1!$AK$13*(((KR!$D$5-KR!$F$5)/(LN((KR!$D$5-KR!$H$5)/(KR!$F$5-KR!$H$5))))/49.8329)^Blad1!$AL$13</f>
        <v>928.38687790858683</v>
      </c>
      <c r="G112" s="51">
        <f>($C112/1000)*Blad1!$AM$13*(((KR!$D$5-KR!$F$5)/(LN((KR!$D$5-KR!$H$5)/(KR!$F$5-KR!$H$5))))/49.8329)^Blad1!$AN$13</f>
        <v>1010.4303732639734</v>
      </c>
      <c r="H112" s="51">
        <f>($C112/1000)*Blad1!$AO$13*(((KR!$D$5-KR!$F$5)/(LN((KR!$D$5-KR!$H$5)/(KR!$F$5-KR!$H$5))))/49.8329)^Blad1!$AP$13</f>
        <v>1057.5730790853709</v>
      </c>
      <c r="I112" s="117" t="s">
        <v>26</v>
      </c>
    </row>
    <row r="113" spans="2:9" s="14" customFormat="1" x14ac:dyDescent="0.2">
      <c r="B113" s="19"/>
      <c r="C113" s="87">
        <v>900</v>
      </c>
      <c r="D113" s="115">
        <f>($C113/1000)*Blad1!AG$13*(((KR!$D$5-KR!$F$5)/(LN((KR!$D$5-KR!$H$5)/(KR!$F$5-KR!$H$5))))/49.8329)^Blad1!$AH$13</f>
        <v>684.33725832876758</v>
      </c>
      <c r="E113" s="88">
        <f>($C113/1000)*Blad1!$AI$13*(((KR!$D$5-KR!$F$5)/(LN((KR!$D$5-KR!$H$5)/(KR!$F$5-KR!$H$5))))/49.8329)^Blad1!$AJ$13</f>
        <v>865.99769581271278</v>
      </c>
      <c r="F113" s="88">
        <f>($C113/1000)*Blad1!$AK$13*(((KR!$D$5-KR!$F$5)/(LN((KR!$D$5-KR!$H$5)/(KR!$F$5-KR!$H$5))))/49.8329)^Blad1!$AL$13</f>
        <v>1044.4352376471602</v>
      </c>
      <c r="G113" s="91">
        <f>($C113/1000)*Blad1!$AM$13*(((KR!$D$5-KR!$F$5)/(LN((KR!$D$5-KR!$H$5)/(KR!$F$5-KR!$H$5))))/49.8329)^Blad1!$AN$13</f>
        <v>1136.7341699219699</v>
      </c>
      <c r="H113" s="91">
        <f>($C113/1000)*Blad1!$AO$13*(((KR!$D$5-KR!$F$5)/(LN((KR!$D$5-KR!$H$5)/(KR!$F$5-KR!$H$5))))/49.8329)^Blad1!$AP$13</f>
        <v>1189.7697139710422</v>
      </c>
      <c r="I113" s="89">
        <f>($C113/1000)*Blad1!AQ$13*(((KR!$D$5-KR!$F$5)/(LN((KR!$D$5-KR!$H$5)/(KR!$F$5-KR!$H$5))))/49.8329)^Blad1!$AR$13</f>
        <v>1291.6822672127059</v>
      </c>
    </row>
    <row r="114" spans="2:9" s="14" customFormat="1" x14ac:dyDescent="0.2">
      <c r="B114" s="19"/>
      <c r="C114" s="15">
        <v>1000</v>
      </c>
      <c r="D114" s="92">
        <f>($C114/1000)*Blad1!AG$13*(((KR!$D$5-KR!$F$5)/(LN((KR!$D$5-KR!$H$5)/(KR!$F$5-KR!$H$5))))/49.8329)^Blad1!$AH$13</f>
        <v>760.37473147640844</v>
      </c>
      <c r="E114" s="66">
        <f>($C114/1000)*Blad1!$AI$13*(((KR!$D$5-KR!$F$5)/(LN((KR!$D$5-KR!$H$5)/(KR!$F$5-KR!$H$5))))/49.8329)^Blad1!$AJ$13</f>
        <v>962.21966201412533</v>
      </c>
      <c r="F114" s="66">
        <f>($C114/1000)*Blad1!$AK$13*(((KR!$D$5-KR!$F$5)/(LN((KR!$D$5-KR!$H$5)/(KR!$F$5-KR!$H$5))))/49.8329)^Blad1!$AL$13</f>
        <v>1160.4835973857334</v>
      </c>
      <c r="G114" s="51">
        <f>($C114/1000)*Blad1!$AM$13*(((KR!$D$5-KR!$F$5)/(LN((KR!$D$5-KR!$H$5)/(KR!$F$5-KR!$H$5))))/49.8329)^Blad1!$AN$13</f>
        <v>1263.0379665799667</v>
      </c>
      <c r="H114" s="51">
        <f>($C114/1000)*Blad1!$AO$13*(((KR!$D$5-KR!$F$5)/(LN((KR!$D$5-KR!$H$5)/(KR!$F$5-KR!$H$5))))/49.8329)^Blad1!$AP$13</f>
        <v>1321.9663488567137</v>
      </c>
      <c r="I114" s="67">
        <f>($C114/1000)*Blad1!AQ$13*(((KR!$D$5-KR!$F$5)/(LN((KR!$D$5-KR!$H$5)/(KR!$F$5-KR!$H$5))))/49.8329)^Blad1!$AR$13</f>
        <v>1435.2025191252287</v>
      </c>
    </row>
    <row r="115" spans="2:9" s="14" customFormat="1" x14ac:dyDescent="0.2">
      <c r="B115" s="19"/>
      <c r="C115" s="87">
        <v>1100</v>
      </c>
      <c r="D115" s="115">
        <f>($C115/1000)*Blad1!AG$13*(((KR!$D$5-KR!$F$5)/(LN((KR!$D$5-KR!$H$5)/(KR!$F$5-KR!$H$5))))/49.8329)^Blad1!$AH$13</f>
        <v>836.41220462404931</v>
      </c>
      <c r="E115" s="88">
        <f>($C115/1000)*Blad1!$AI$13*(((KR!$D$5-KR!$F$5)/(LN((KR!$D$5-KR!$H$5)/(KR!$F$5-KR!$H$5))))/49.8329)^Blad1!$AJ$13</f>
        <v>1058.4416282155378</v>
      </c>
      <c r="F115" s="88">
        <f>($C115/1000)*Blad1!$AK$13*(((KR!$D$5-KR!$F$5)/(LN((KR!$D$5-KR!$H$5)/(KR!$F$5-KR!$H$5))))/49.8329)^Blad1!$AL$13</f>
        <v>1276.5319571243069</v>
      </c>
      <c r="G115" s="91">
        <f>($C115/1000)*Blad1!$AM$13*(((KR!$D$5-KR!$F$5)/(LN((KR!$D$5-KR!$H$5)/(KR!$F$5-KR!$H$5))))/49.8329)^Blad1!$AN$13</f>
        <v>1389.3417632379633</v>
      </c>
      <c r="H115" s="91">
        <f>($C115/1000)*Blad1!$AO$13*(((KR!$D$5-KR!$F$5)/(LN((KR!$D$5-KR!$H$5)/(KR!$F$5-KR!$H$5))))/49.8329)^Blad1!$AP$13</f>
        <v>1454.162983742385</v>
      </c>
      <c r="I115" s="89">
        <f>($C115/1000)*Blad1!AQ$13*(((KR!$D$5-KR!$F$5)/(LN((KR!$D$5-KR!$H$5)/(KR!$F$5-KR!$H$5))))/49.8329)^Blad1!$AR$13</f>
        <v>1578.7227710377517</v>
      </c>
    </row>
    <row r="116" spans="2:9" s="14" customFormat="1" x14ac:dyDescent="0.2">
      <c r="B116" s="19"/>
      <c r="C116" s="15">
        <v>1200</v>
      </c>
      <c r="D116" s="92">
        <f>($C116/1000)*Blad1!AG$13*(((KR!$D$5-KR!$F$5)/(LN((KR!$D$5-KR!$H$5)/(KR!$F$5-KR!$H$5))))/49.8329)^Blad1!$AH$13</f>
        <v>912.44967777169018</v>
      </c>
      <c r="E116" s="66">
        <f>($C116/1000)*Blad1!$AI$13*(((KR!$D$5-KR!$F$5)/(LN((KR!$D$5-KR!$H$5)/(KR!$F$5-KR!$H$5))))/49.8329)^Blad1!$AJ$13</f>
        <v>1154.6635944169502</v>
      </c>
      <c r="F116" s="66">
        <f>($C116/1000)*Blad1!$AK$13*(((KR!$D$5-KR!$F$5)/(LN((KR!$D$5-KR!$H$5)/(KR!$F$5-KR!$H$5))))/49.8329)^Blad1!$AL$13</f>
        <v>1392.5803168628802</v>
      </c>
      <c r="G116" s="51">
        <f>($C116/1000)*Blad1!$AM$13*(((KR!$D$5-KR!$F$5)/(LN((KR!$D$5-KR!$H$5)/(KR!$F$5-KR!$H$5))))/49.8329)^Blad1!$AN$13</f>
        <v>1515.6455598959599</v>
      </c>
      <c r="H116" s="51">
        <f>($C116/1000)*Blad1!$AO$13*(((KR!$D$5-KR!$F$5)/(LN((KR!$D$5-KR!$H$5)/(KR!$F$5-KR!$H$5))))/49.8329)^Blad1!$AP$13</f>
        <v>1586.3596186280565</v>
      </c>
      <c r="I116" s="67">
        <f>($C116/1000)*Blad1!AQ$13*(((KR!$D$5-KR!$F$5)/(LN((KR!$D$5-KR!$H$5)/(KR!$F$5-KR!$H$5))))/49.8329)^Blad1!$AR$13</f>
        <v>1722.2430229502745</v>
      </c>
    </row>
    <row r="117" spans="2:9" s="14" customFormat="1" x14ac:dyDescent="0.2">
      <c r="B117" s="19"/>
      <c r="C117" s="87">
        <v>1300</v>
      </c>
      <c r="D117" s="115">
        <f>($C117/1000)*Blad1!AG$13*(((KR!$D$5-KR!$F$5)/(LN((KR!$D$5-KR!$H$5)/(KR!$F$5-KR!$H$5))))/49.8329)^Blad1!$AH$13</f>
        <v>988.48715091933116</v>
      </c>
      <c r="E117" s="88">
        <f>($C117/1000)*Blad1!$AI$13*(((KR!$D$5-KR!$F$5)/(LN((KR!$D$5-KR!$H$5)/(KR!$F$5-KR!$H$5))))/49.8329)^Blad1!$AJ$13</f>
        <v>1250.8855606183629</v>
      </c>
      <c r="F117" s="88">
        <f>($C117/1000)*Blad1!$AK$13*(((KR!$D$5-KR!$F$5)/(LN((KR!$D$5-KR!$H$5)/(KR!$F$5-KR!$H$5))))/49.8329)^Blad1!$AL$13</f>
        <v>1508.6286766014534</v>
      </c>
      <c r="G117" s="91">
        <f>($C117/1000)*Blad1!$AM$13*(((KR!$D$5-KR!$F$5)/(LN((KR!$D$5-KR!$H$5)/(KR!$F$5-KR!$H$5))))/49.8329)^Blad1!$AN$13</f>
        <v>1641.9493565539567</v>
      </c>
      <c r="H117" s="91">
        <f>($C117/1000)*Blad1!$AO$13*(((KR!$D$5-KR!$F$5)/(LN((KR!$D$5-KR!$H$5)/(KR!$F$5-KR!$H$5))))/49.8329)^Blad1!$AP$13</f>
        <v>1718.5562535137278</v>
      </c>
      <c r="I117" s="89">
        <f>($C117/1000)*Blad1!AQ$13*(((KR!$D$5-KR!$F$5)/(LN((KR!$D$5-KR!$H$5)/(KR!$F$5-KR!$H$5))))/49.8329)^Blad1!$AR$13</f>
        <v>1865.7632748627973</v>
      </c>
    </row>
    <row r="118" spans="2:9" s="14" customFormat="1" x14ac:dyDescent="0.2">
      <c r="B118" s="19"/>
      <c r="C118" s="15">
        <v>1400</v>
      </c>
      <c r="D118" s="92">
        <f>($C118/1000)*Blad1!AG$13*(((KR!$D$5-KR!$F$5)/(LN((KR!$D$5-KR!$H$5)/(KR!$F$5-KR!$H$5))))/49.8329)^Blad1!$AH$13</f>
        <v>1064.5246240669717</v>
      </c>
      <c r="E118" s="66">
        <f>($C118/1000)*Blad1!$AI$13*(((KR!$D$5-KR!$F$5)/(LN((KR!$D$5-KR!$H$5)/(KR!$F$5-KR!$H$5))))/49.8329)^Blad1!$AJ$13</f>
        <v>1347.1075268197753</v>
      </c>
      <c r="F118" s="66">
        <f>($C118/1000)*Blad1!$AK$13*(((KR!$D$5-KR!$F$5)/(LN((KR!$D$5-KR!$H$5)/(KR!$F$5-KR!$H$5))))/49.8329)^Blad1!$AL$13</f>
        <v>1624.6770363400267</v>
      </c>
      <c r="G118" s="51">
        <f>($C118/1000)*Blad1!$AM$13*(((KR!$D$5-KR!$F$5)/(LN((KR!$D$5-KR!$H$5)/(KR!$F$5-KR!$H$5))))/49.8329)^Blad1!$AN$13</f>
        <v>1768.2531532119533</v>
      </c>
      <c r="H118" s="51">
        <f>($C118/1000)*Blad1!$AO$13*(((KR!$D$5-KR!$F$5)/(LN((KR!$D$5-KR!$H$5)/(KR!$F$5-KR!$H$5))))/49.8329)^Blad1!$AP$13</f>
        <v>1850.7528883993989</v>
      </c>
      <c r="I118" s="67">
        <f>($C118/1000)*Blad1!AQ$13*(((KR!$D$5-KR!$F$5)/(LN((KR!$D$5-KR!$H$5)/(KR!$F$5-KR!$H$5))))/49.8329)^Blad1!$AR$13</f>
        <v>2009.2835267753201</v>
      </c>
    </row>
    <row r="119" spans="2:9" s="14" customFormat="1" x14ac:dyDescent="0.2">
      <c r="B119" s="19"/>
      <c r="C119" s="87">
        <v>1500</v>
      </c>
      <c r="D119" s="115">
        <f>($C119/1000)*Blad1!AG$13*(((KR!$D$5-KR!$F$5)/(LN((KR!$D$5-KR!$H$5)/(KR!$F$5-KR!$H$5))))/49.8329)^Blad1!$AH$13</f>
        <v>1140.5620972146128</v>
      </c>
      <c r="E119" s="88">
        <f>($C119/1000)*Blad1!$AI$13*(((KR!$D$5-KR!$F$5)/(LN((KR!$D$5-KR!$H$5)/(KR!$F$5-KR!$H$5))))/49.8329)^Blad1!$AJ$13</f>
        <v>1443.3294930211878</v>
      </c>
      <c r="F119" s="88">
        <f>($C119/1000)*Blad1!$AK$13*(((KR!$D$5-KR!$F$5)/(LN((KR!$D$5-KR!$H$5)/(KR!$F$5-KR!$H$5))))/49.8329)^Blad1!$AL$13</f>
        <v>1740.7253960786002</v>
      </c>
      <c r="G119" s="91">
        <f>($C119/1000)*Blad1!$AM$13*(((KR!$D$5-KR!$F$5)/(LN((KR!$D$5-KR!$H$5)/(KR!$F$5-KR!$H$5))))/49.8329)^Blad1!$AN$13</f>
        <v>1894.5569498699499</v>
      </c>
      <c r="H119" s="91">
        <f>($C119/1000)*Blad1!$AO$13*(((KR!$D$5-KR!$F$5)/(LN((KR!$D$5-KR!$H$5)/(KR!$F$5-KR!$H$5))))/49.8329)^Blad1!$AP$13</f>
        <v>1982.9495232850704</v>
      </c>
      <c r="I119" s="89">
        <f>($C119/1000)*Blad1!AQ$13*(((KR!$D$5-KR!$F$5)/(LN((KR!$D$5-KR!$H$5)/(KR!$F$5-KR!$H$5))))/49.8329)^Blad1!$AR$13</f>
        <v>2152.8037786878431</v>
      </c>
    </row>
    <row r="120" spans="2:9" s="14" customFormat="1" x14ac:dyDescent="0.2">
      <c r="B120" s="19"/>
      <c r="C120" s="15">
        <v>1600</v>
      </c>
      <c r="D120" s="92">
        <f>($C120/1000)*Blad1!AG$13*(((KR!$D$5-KR!$F$5)/(LN((KR!$D$5-KR!$H$5)/(KR!$F$5-KR!$H$5))))/49.8329)^Blad1!$AH$13</f>
        <v>1216.5995703622536</v>
      </c>
      <c r="E120" s="66">
        <f>($C120/1000)*Blad1!$AI$13*(((KR!$D$5-KR!$F$5)/(LN((KR!$D$5-KR!$H$5)/(KR!$F$5-KR!$H$5))))/49.8329)^Blad1!$AJ$13</f>
        <v>1539.5514592226004</v>
      </c>
      <c r="F120" s="66">
        <f>($C120/1000)*Blad1!$AK$13*(((KR!$D$5-KR!$F$5)/(LN((KR!$D$5-KR!$H$5)/(KR!$F$5-KR!$H$5))))/49.8329)^Blad1!$AL$13</f>
        <v>1856.7737558171737</v>
      </c>
      <c r="G120" s="51">
        <f>($C120/1000)*Blad1!$AM$13*(((KR!$D$5-KR!$F$5)/(LN((KR!$D$5-KR!$H$5)/(KR!$F$5-KR!$H$5))))/49.8329)^Blad1!$AN$13</f>
        <v>2020.8607465279467</v>
      </c>
      <c r="H120" s="51">
        <f>($C120/1000)*Blad1!$AO$13*(((KR!$D$5-KR!$F$5)/(LN((KR!$D$5-KR!$H$5)/(KR!$F$5-KR!$H$5))))/49.8329)^Blad1!$AP$13</f>
        <v>2115.1461581707417</v>
      </c>
      <c r="I120" s="67">
        <f>($C120/1000)*Blad1!AQ$13*(((KR!$D$5-KR!$F$5)/(LN((KR!$D$5-KR!$H$5)/(KR!$F$5-KR!$H$5))))/49.8329)^Blad1!$AR$13</f>
        <v>2296.3240306003659</v>
      </c>
    </row>
    <row r="121" spans="2:9" s="14" customFormat="1" x14ac:dyDescent="0.2">
      <c r="B121" s="19"/>
      <c r="C121" s="87">
        <v>1700</v>
      </c>
      <c r="D121" s="115">
        <f>($C121/1000)*Blad1!AG$13*(((KR!$D$5-KR!$F$5)/(LN((KR!$D$5-KR!$H$5)/(KR!$F$5-KR!$H$5))))/49.8329)^Blad1!$AH$13</f>
        <v>1292.6370435098945</v>
      </c>
      <c r="E121" s="88">
        <f>($C121/1000)*Blad1!$AI$13*(((KR!$D$5-KR!$F$5)/(LN((KR!$D$5-KR!$H$5)/(KR!$F$5-KR!$H$5))))/49.8329)^Blad1!$AJ$13</f>
        <v>1635.7734254240131</v>
      </c>
      <c r="F121" s="88">
        <f>($C121/1000)*Blad1!$AK$13*(((KR!$D$5-KR!$F$5)/(LN((KR!$D$5-KR!$H$5)/(KR!$F$5-KR!$H$5))))/49.8329)^Blad1!$AL$13</f>
        <v>1972.8221155557469</v>
      </c>
      <c r="G121" s="91">
        <f>($C121/1000)*Blad1!$AM$13*(((KR!$D$5-KR!$F$5)/(LN((KR!$D$5-KR!$H$5)/(KR!$F$5-KR!$H$5))))/49.8329)^Blad1!$AN$13</f>
        <v>2147.1645431859433</v>
      </c>
      <c r="H121" s="91">
        <f>($C121/1000)*Blad1!$AO$13*(((KR!$D$5-KR!$F$5)/(LN((KR!$D$5-KR!$H$5)/(KR!$F$5-KR!$H$5))))/49.8329)^Blad1!$AP$13</f>
        <v>2247.342793056413</v>
      </c>
      <c r="I121" s="89">
        <f>($C121/1000)*Blad1!AQ$13*(((KR!$D$5-KR!$F$5)/(LN((KR!$D$5-KR!$H$5)/(KR!$F$5-KR!$H$5))))/49.8329)^Blad1!$AR$13</f>
        <v>2439.8442825128886</v>
      </c>
    </row>
    <row r="122" spans="2:9" s="14" customFormat="1" x14ac:dyDescent="0.2">
      <c r="B122" s="19"/>
      <c r="C122" s="15">
        <v>1800</v>
      </c>
      <c r="D122" s="92">
        <f>($C122/1000)*Blad1!AG$13*(((KR!$D$5-KR!$F$5)/(LN((KR!$D$5-KR!$H$5)/(KR!$F$5-KR!$H$5))))/49.8329)^Blad1!$AH$13</f>
        <v>1368.6745166575352</v>
      </c>
      <c r="E122" s="66">
        <f>($C122/1000)*Blad1!$AI$13*(((KR!$D$5-KR!$F$5)/(LN((KR!$D$5-KR!$H$5)/(KR!$F$5-KR!$H$5))))/49.8329)^Blad1!$AJ$13</f>
        <v>1731.9953916254256</v>
      </c>
      <c r="F122" s="66">
        <f>($C122/1000)*Blad1!$AK$13*(((KR!$D$5-KR!$F$5)/(LN((KR!$D$5-KR!$H$5)/(KR!$F$5-KR!$H$5))))/49.8329)^Blad1!$AL$13</f>
        <v>2088.8704752943204</v>
      </c>
      <c r="G122" s="51">
        <f>($C122/1000)*Blad1!$AM$13*(((KR!$D$5-KR!$F$5)/(LN((KR!$D$5-KR!$H$5)/(KR!$F$5-KR!$H$5))))/49.8329)^Blad1!$AN$13</f>
        <v>2273.4683398439397</v>
      </c>
      <c r="H122" s="51">
        <f>($C122/1000)*Blad1!$AO$13*(((KR!$D$5-KR!$F$5)/(LN((KR!$D$5-KR!$H$5)/(KR!$F$5-KR!$H$5))))/49.8329)^Blad1!$AP$13</f>
        <v>2379.5394279420843</v>
      </c>
      <c r="I122" s="67">
        <f>($C122/1000)*Blad1!AQ$13*(((KR!$D$5-KR!$F$5)/(LN((KR!$D$5-KR!$H$5)/(KR!$F$5-KR!$H$5))))/49.8329)^Blad1!$AR$13</f>
        <v>2583.3645344254119</v>
      </c>
    </row>
    <row r="123" spans="2:9" s="14" customFormat="1" x14ac:dyDescent="0.2">
      <c r="B123" s="19"/>
      <c r="C123" s="87">
        <v>1900</v>
      </c>
      <c r="D123" s="115">
        <f>($C123/1000)*Blad1!AG$13*(((KR!$D$5-KR!$F$5)/(LN((KR!$D$5-KR!$H$5)/(KR!$F$5-KR!$H$5))))/49.8329)^Blad1!$AH$13</f>
        <v>1444.711989805176</v>
      </c>
      <c r="E123" s="88">
        <f>($C123/1000)*Blad1!$AI$13*(((KR!$D$5-KR!$F$5)/(LN((KR!$D$5-KR!$H$5)/(KR!$F$5-KR!$H$5))))/49.8329)^Blad1!$AJ$13</f>
        <v>1828.217357826838</v>
      </c>
      <c r="F123" s="88">
        <f>($C123/1000)*Blad1!$AK$13*(((KR!$D$5-KR!$F$5)/(LN((KR!$D$5-KR!$H$5)/(KR!$F$5-KR!$H$5))))/49.8329)^Blad1!$AL$13</f>
        <v>2204.9188350328932</v>
      </c>
      <c r="G123" s="91">
        <f>($C123/1000)*Blad1!$AM$13*(((KR!$D$5-KR!$F$5)/(LN((KR!$D$5-KR!$H$5)/(KR!$F$5-KR!$H$5))))/49.8329)^Blad1!$AN$13</f>
        <v>2399.7721365019365</v>
      </c>
      <c r="H123" s="91">
        <f>($C123/1000)*Blad1!$AO$13*(((KR!$D$5-KR!$F$5)/(LN((KR!$D$5-KR!$H$5)/(KR!$F$5-KR!$H$5))))/49.8329)^Blad1!$AP$13</f>
        <v>2511.7360628277561</v>
      </c>
      <c r="I123" s="89">
        <f>($C123/1000)*Blad1!AQ$13*(((KR!$D$5-KR!$F$5)/(LN((KR!$D$5-KR!$H$5)/(KR!$F$5-KR!$H$5))))/49.8329)^Blad1!$AR$13</f>
        <v>2726.8847863379342</v>
      </c>
    </row>
    <row r="124" spans="2:9" s="14" customFormat="1" x14ac:dyDescent="0.2">
      <c r="B124" s="19"/>
      <c r="C124" s="15">
        <v>2000</v>
      </c>
      <c r="D124" s="92">
        <f>($C124/1000)*Blad1!AG$13*(((KR!$D$5-KR!$F$5)/(LN((KR!$D$5-KR!$H$5)/(KR!$F$5-KR!$H$5))))/49.8329)^Blad1!$AH$13</f>
        <v>1520.7494629528169</v>
      </c>
      <c r="E124" s="66">
        <f>($C124/1000)*Blad1!$AI$13*(((KR!$D$5-KR!$F$5)/(LN((KR!$D$5-KR!$H$5)/(KR!$F$5-KR!$H$5))))/49.8329)^Blad1!$AJ$13</f>
        <v>1924.4393240282507</v>
      </c>
      <c r="F124" s="66">
        <f>($C124/1000)*Blad1!$AK$13*(((KR!$D$5-KR!$F$5)/(LN((KR!$D$5-KR!$H$5)/(KR!$F$5-KR!$H$5))))/49.8329)^Blad1!$AL$13</f>
        <v>2320.9671947714669</v>
      </c>
      <c r="G124" s="51">
        <f>($C124/1000)*Blad1!$AM$13*(((KR!$D$5-KR!$F$5)/(LN((KR!$D$5-KR!$H$5)/(KR!$F$5-KR!$H$5))))/49.8329)^Blad1!$AN$13</f>
        <v>2526.0759331599334</v>
      </c>
      <c r="H124" s="51">
        <f>($C124/1000)*Blad1!$AO$13*(((KR!$D$5-KR!$F$5)/(LN((KR!$D$5-KR!$H$5)/(KR!$F$5-KR!$H$5))))/49.8329)^Blad1!$AP$13</f>
        <v>2643.9326977134274</v>
      </c>
      <c r="I124" s="67">
        <f>($C124/1000)*Blad1!AQ$13*(((KR!$D$5-KR!$F$5)/(LN((KR!$D$5-KR!$H$5)/(KR!$F$5-KR!$H$5))))/49.8329)^Blad1!$AR$13</f>
        <v>2870.4050382504574</v>
      </c>
    </row>
    <row r="125" spans="2:9" s="14" customFormat="1" x14ac:dyDescent="0.2">
      <c r="B125" s="19"/>
      <c r="C125" s="87">
        <v>2100</v>
      </c>
      <c r="D125" s="115">
        <f>($C125/1000)*Blad1!AG$13*(((KR!$D$5-KR!$F$5)/(LN((KR!$D$5-KR!$H$5)/(KR!$F$5-KR!$H$5))))/49.8329)^Blad1!$AH$13</f>
        <v>1596.786936100458</v>
      </c>
      <c r="E125" s="88">
        <f>($C125/1000)*Blad1!$AI$13*(((KR!$D$5-KR!$F$5)/(LN((KR!$D$5-KR!$H$5)/(KR!$F$5-KR!$H$5))))/49.8329)^Blad1!$AJ$13</f>
        <v>2020.6612902296631</v>
      </c>
      <c r="F125" s="88">
        <f>($C125/1000)*Blad1!$AK$13*(((KR!$D$5-KR!$F$5)/(LN((KR!$D$5-KR!$H$5)/(KR!$F$5-KR!$H$5))))/49.8329)^Blad1!$AL$13</f>
        <v>2437.0155545100401</v>
      </c>
      <c r="G125" s="91">
        <f>($C125/1000)*Blad1!$AM$13*(((KR!$D$5-KR!$F$5)/(LN((KR!$D$5-KR!$H$5)/(KR!$F$5-KR!$H$5))))/49.8329)^Blad1!$AN$13</f>
        <v>2652.3797298179297</v>
      </c>
      <c r="H125" s="91">
        <f>($C125/1000)*Blad1!$AO$13*(((KR!$D$5-KR!$F$5)/(LN((KR!$D$5-KR!$H$5)/(KR!$F$5-KR!$H$5))))/49.8329)^Blad1!$AP$13</f>
        <v>2776.1293325990987</v>
      </c>
      <c r="I125" s="89">
        <f>($C125/1000)*Blad1!AQ$13*(((KR!$D$5-KR!$F$5)/(LN((KR!$D$5-KR!$H$5)/(KR!$F$5-KR!$H$5))))/49.8329)^Blad1!$AR$13</f>
        <v>3013.9252901629802</v>
      </c>
    </row>
    <row r="126" spans="2:9" x14ac:dyDescent="0.2">
      <c r="C126" s="15">
        <v>2200</v>
      </c>
      <c r="D126" s="92">
        <f>($C126/1000)*Blad1!AG$13*(((KR!$D$5-KR!$F$5)/(LN((KR!$D$5-KR!$H$5)/(KR!$F$5-KR!$H$5))))/49.8329)^Blad1!$AH$13</f>
        <v>1672.8244092480986</v>
      </c>
      <c r="E126" s="66">
        <f>($C126/1000)*Blad1!$AI$13*(((KR!$D$5-KR!$F$5)/(LN((KR!$D$5-KR!$H$5)/(KR!$F$5-KR!$H$5))))/49.8329)^Blad1!$AJ$13</f>
        <v>2116.8832564310756</v>
      </c>
      <c r="F126" s="66">
        <f>($C126/1000)*Blad1!$AK$13*(((KR!$D$5-KR!$F$5)/(LN((KR!$D$5-KR!$H$5)/(KR!$F$5-KR!$H$5))))/49.8329)^Blad1!$AL$13</f>
        <v>2553.0639142486139</v>
      </c>
      <c r="G126" s="51">
        <f>($C126/1000)*Blad1!$AM$13*(((KR!$D$5-KR!$F$5)/(LN((KR!$D$5-KR!$H$5)/(KR!$F$5-KR!$H$5))))/49.8329)^Blad1!$AN$13</f>
        <v>2778.6835264759266</v>
      </c>
      <c r="H126" s="51">
        <f>($C126/1000)*Blad1!$AO$13*(((KR!$D$5-KR!$F$5)/(LN((KR!$D$5-KR!$H$5)/(KR!$F$5-KR!$H$5))))/49.8329)^Blad1!$AP$13</f>
        <v>2908.32596748477</v>
      </c>
      <c r="I126" s="67">
        <f>($C126/1000)*Blad1!AQ$13*(((KR!$D$5-KR!$F$5)/(LN((KR!$D$5-KR!$H$5)/(KR!$F$5-KR!$H$5))))/49.8329)^Blad1!$AR$13</f>
        <v>3157.4455420755035</v>
      </c>
    </row>
    <row r="127" spans="2:9" x14ac:dyDescent="0.2">
      <c r="C127" s="87">
        <v>2300</v>
      </c>
      <c r="D127" s="115">
        <f>($C127/1000)*Blad1!AG$13*(((KR!$D$5-KR!$F$5)/(LN((KR!$D$5-KR!$H$5)/(KR!$F$5-KR!$H$5))))/49.8329)^Blad1!$AH$13</f>
        <v>1748.8618823957395</v>
      </c>
      <c r="E127" s="88">
        <f>($C127/1000)*Blad1!$AI$13*(((KR!$D$5-KR!$F$5)/(LN((KR!$D$5-KR!$H$5)/(KR!$F$5-KR!$H$5))))/49.8329)^Blad1!$AJ$13</f>
        <v>2213.1052226324878</v>
      </c>
      <c r="F127" s="88">
        <f>($C127/1000)*Blad1!$AK$13*(((KR!$D$5-KR!$F$5)/(LN((KR!$D$5-KR!$H$5)/(KR!$F$5-KR!$H$5))))/49.8329)^Blad1!$AL$13</f>
        <v>2669.1122739871867</v>
      </c>
      <c r="G127" s="91">
        <f>($C127/1000)*Blad1!$AM$13*(((KR!$D$5-KR!$F$5)/(LN((KR!$D$5-KR!$H$5)/(KR!$F$5-KR!$H$5))))/49.8329)^Blad1!$AN$13</f>
        <v>2904.9873231339229</v>
      </c>
      <c r="H127" s="91">
        <f>($C127/1000)*Blad1!$AO$13*(((KR!$D$5-KR!$F$5)/(LN((KR!$D$5-KR!$H$5)/(KR!$F$5-KR!$H$5))))/49.8329)^Blad1!$AP$13</f>
        <v>3040.5226023704408</v>
      </c>
      <c r="I127" s="89">
        <f>($C127/1000)*Blad1!AQ$13*(((KR!$D$5-KR!$F$5)/(LN((KR!$D$5-KR!$H$5)/(KR!$F$5-KR!$H$5))))/49.8329)^Blad1!$AR$13</f>
        <v>3300.9657939880258</v>
      </c>
    </row>
    <row r="128" spans="2:9" x14ac:dyDescent="0.2">
      <c r="C128" s="15">
        <v>2400</v>
      </c>
      <c r="D128" s="92">
        <f>($C128/1000)*Blad1!AG$13*(((KR!$D$5-KR!$F$5)/(LN((KR!$D$5-KR!$H$5)/(KR!$F$5-KR!$H$5))))/49.8329)^Blad1!$AH$13</f>
        <v>1824.8993555433804</v>
      </c>
      <c r="E128" s="66">
        <f>($C128/1000)*Blad1!$AI$13*(((KR!$D$5-KR!$F$5)/(LN((KR!$D$5-KR!$H$5)/(KR!$F$5-KR!$H$5))))/49.8329)^Blad1!$AJ$13</f>
        <v>2309.3271888339004</v>
      </c>
      <c r="F128" s="66">
        <f>($C128/1000)*Blad1!$AK$13*(((KR!$D$5-KR!$F$5)/(LN((KR!$D$5-KR!$H$5)/(KR!$F$5-KR!$H$5))))/49.8329)^Blad1!$AL$13</f>
        <v>2785.1606337257604</v>
      </c>
      <c r="G128" s="51">
        <f>($C128/1000)*Blad1!$AM$13*(((KR!$D$5-KR!$F$5)/(LN((KR!$D$5-KR!$H$5)/(KR!$F$5-KR!$H$5))))/49.8329)^Blad1!$AN$13</f>
        <v>3031.2911197919198</v>
      </c>
      <c r="H128" s="51">
        <f>($C128/1000)*Blad1!$AO$13*(((KR!$D$5-KR!$F$5)/(LN((KR!$D$5-KR!$H$5)/(KR!$F$5-KR!$H$5))))/49.8329)^Blad1!$AP$13</f>
        <v>3172.719237256113</v>
      </c>
      <c r="I128" s="67">
        <f>($C128/1000)*Blad1!AQ$13*(((KR!$D$5-KR!$F$5)/(LN((KR!$D$5-KR!$H$5)/(KR!$F$5-KR!$H$5))))/49.8329)^Blad1!$AR$13</f>
        <v>3444.486045900549</v>
      </c>
    </row>
    <row r="129" spans="2:15" s="14" customFormat="1" ht="12.75" customHeight="1" x14ac:dyDescent="0.2">
      <c r="B129" s="19"/>
      <c r="C129" s="87">
        <v>2500</v>
      </c>
      <c r="D129" s="115">
        <f>($C129/1000)*Blad1!AG$13*(((KR!$D$5-KR!$F$5)/(LN((KR!$D$5-KR!$H$5)/(KR!$F$5-KR!$H$5))))/49.8329)^Blad1!$AH$13</f>
        <v>1900.9368286910212</v>
      </c>
      <c r="E129" s="88">
        <f>($C129/1000)*Blad1!$AI$13*(((KR!$D$5-KR!$F$5)/(LN((KR!$D$5-KR!$H$5)/(KR!$F$5-KR!$H$5))))/49.8329)^Blad1!$AJ$13</f>
        <v>2405.5491550353131</v>
      </c>
      <c r="F129" s="88">
        <f>($C129/1000)*Blad1!$AK$13*(((KR!$D$5-KR!$F$5)/(LN((KR!$D$5-KR!$H$5)/(KR!$F$5-KR!$H$5))))/49.8329)^Blad1!$AL$13</f>
        <v>2901.2089934643336</v>
      </c>
      <c r="G129" s="91">
        <f>($C129/1000)*Blad1!$AM$13*(((KR!$D$5-KR!$F$5)/(LN((KR!$D$5-KR!$H$5)/(KR!$F$5-KR!$H$5))))/49.8329)^Blad1!$AN$13</f>
        <v>3157.5949164499161</v>
      </c>
      <c r="H129" s="91">
        <f>($C129/1000)*Blad1!$AO$13*(((KR!$D$5-KR!$F$5)/(LN((KR!$D$5-KR!$H$5)/(KR!$F$5-KR!$H$5))))/49.8329)^Blad1!$AP$13</f>
        <v>3304.9158721417843</v>
      </c>
      <c r="I129" s="89">
        <f>($C129/1000)*Blad1!AQ$13*(((KR!$D$5-KR!$F$5)/(LN((KR!$D$5-KR!$H$5)/(KR!$F$5-KR!$H$5))))/49.8329)^Blad1!$AR$13</f>
        <v>3588.0062978130713</v>
      </c>
    </row>
    <row r="130" spans="2:15" s="14" customFormat="1" ht="12.75" customHeight="1" x14ac:dyDescent="0.2">
      <c r="B130" s="19"/>
      <c r="C130" s="15">
        <v>2600</v>
      </c>
      <c r="D130" s="92">
        <f>($C130/1000)*Blad1!AG$13*(((KR!$D$5-KR!$F$5)/(LN((KR!$D$5-KR!$H$5)/(KR!$F$5-KR!$H$5))))/49.8329)^Blad1!$AH$13</f>
        <v>1976.9743018386623</v>
      </c>
      <c r="E130" s="66">
        <f>($C130/1000)*Blad1!$AI$13*(((KR!$D$5-KR!$F$5)/(LN((KR!$D$5-KR!$H$5)/(KR!$F$5-KR!$H$5))))/49.8329)^Blad1!$AJ$13</f>
        <v>2501.7711212367258</v>
      </c>
      <c r="F130" s="66">
        <f>($C130/1000)*Blad1!$AK$13*(((KR!$D$5-KR!$F$5)/(LN((KR!$D$5-KR!$H$5)/(KR!$F$5-KR!$H$5))))/49.8329)^Blad1!$AL$13</f>
        <v>3017.2573532029069</v>
      </c>
      <c r="G130" s="51">
        <f>($C130/1000)*Blad1!$AM$13*(((KR!$D$5-KR!$F$5)/(LN((KR!$D$5-KR!$H$5)/(KR!$F$5-KR!$H$5))))/49.8329)^Blad1!$AN$13</f>
        <v>3283.8987131079134</v>
      </c>
      <c r="H130" s="51">
        <f>($C130/1000)*Blad1!$AO$13*(((KR!$D$5-KR!$F$5)/(LN((KR!$D$5-KR!$H$5)/(KR!$F$5-KR!$H$5))))/49.8329)^Blad1!$AP$13</f>
        <v>3437.1125070274556</v>
      </c>
      <c r="I130" s="67">
        <f>($C130/1000)*Blad1!AQ$13*(((KR!$D$5-KR!$F$5)/(LN((KR!$D$5-KR!$H$5)/(KR!$F$5-KR!$H$5))))/49.8329)^Blad1!$AR$13</f>
        <v>3731.5265497255946</v>
      </c>
    </row>
    <row r="131" spans="2:15" s="14" customFormat="1" ht="12.75" customHeight="1" x14ac:dyDescent="0.2">
      <c r="B131" s="19"/>
      <c r="C131" s="87">
        <v>2700</v>
      </c>
      <c r="D131" s="115">
        <f>($C131/1000)*Blad1!AG$13*(((KR!$D$5-KR!$F$5)/(LN((KR!$D$5-KR!$H$5)/(KR!$F$5-KR!$H$5))))/49.8329)^Blad1!$AH$13</f>
        <v>2053.0117749863034</v>
      </c>
      <c r="E131" s="88">
        <f>($C131/1000)*Blad1!$AI$13*(((KR!$D$5-KR!$F$5)/(LN((KR!$D$5-KR!$H$5)/(KR!$F$5-KR!$H$5))))/49.8329)^Blad1!$AJ$13</f>
        <v>2597.9930874381384</v>
      </c>
      <c r="F131" s="88">
        <f>($C131/1000)*Blad1!$AK$13*(((KR!$D$5-KR!$F$5)/(LN((KR!$D$5-KR!$H$5)/(KR!$F$5-KR!$H$5))))/49.8329)^Blad1!$AL$13</f>
        <v>3133.3057129414801</v>
      </c>
      <c r="G131" s="91">
        <f>($C131/1000)*Blad1!$AM$13*(((KR!$D$5-KR!$F$5)/(LN((KR!$D$5-KR!$H$5)/(KR!$F$5-KR!$H$5))))/49.8329)^Blad1!$AN$13</f>
        <v>3410.2025097659102</v>
      </c>
      <c r="H131" s="91">
        <f>($C131/1000)*Blad1!$AO$13*(((KR!$D$5-KR!$F$5)/(LN((KR!$D$5-KR!$H$5)/(KR!$F$5-KR!$H$5))))/49.8329)^Blad1!$AP$13</f>
        <v>3569.309141913127</v>
      </c>
      <c r="I131" s="89">
        <f>($C131/1000)*Blad1!AQ$13*(((KR!$D$5-KR!$F$5)/(LN((KR!$D$5-KR!$H$5)/(KR!$F$5-KR!$H$5))))/49.8329)^Blad1!$AR$13</f>
        <v>3875.0468016381174</v>
      </c>
    </row>
    <row r="132" spans="2:15" s="14" customFormat="1" ht="12.75" customHeight="1" x14ac:dyDescent="0.2">
      <c r="B132" s="19"/>
      <c r="C132" s="15">
        <v>2800</v>
      </c>
      <c r="D132" s="92">
        <f>($C132/1000)*Blad1!AG$13*(((KR!$D$5-KR!$F$5)/(LN((KR!$D$5-KR!$H$5)/(KR!$F$5-KR!$H$5))))/49.8329)^Blad1!$AH$13</f>
        <v>2129.0492481339434</v>
      </c>
      <c r="E132" s="66">
        <f>($C132/1000)*Blad1!$AI$13*(((KR!$D$5-KR!$F$5)/(LN((KR!$D$5-KR!$H$5)/(KR!$F$5-KR!$H$5))))/49.8329)^Blad1!$AJ$13</f>
        <v>2694.2150536395507</v>
      </c>
      <c r="F132" s="66">
        <f>($C132/1000)*Blad1!$AK$13*(((KR!$D$5-KR!$F$5)/(LN((KR!$D$5-KR!$H$5)/(KR!$F$5-KR!$H$5))))/49.8329)^Blad1!$AL$13</f>
        <v>3249.3540726800534</v>
      </c>
      <c r="G132" s="51">
        <f>($C132/1000)*Blad1!$AM$13*(((KR!$D$5-KR!$F$5)/(LN((KR!$D$5-KR!$H$5)/(KR!$F$5-KR!$H$5))))/49.8329)^Blad1!$AN$13</f>
        <v>3536.5063064239066</v>
      </c>
      <c r="H132" s="51">
        <f>($C132/1000)*Blad1!$AO$13*(((KR!$D$5-KR!$F$5)/(LN((KR!$D$5-KR!$H$5)/(KR!$F$5-KR!$H$5))))/49.8329)^Blad1!$AP$13</f>
        <v>3701.5057767987978</v>
      </c>
      <c r="I132" s="67">
        <f>($C132/1000)*Blad1!AQ$13*(((KR!$D$5-KR!$F$5)/(LN((KR!$D$5-KR!$H$5)/(KR!$F$5-KR!$H$5))))/49.8329)^Blad1!$AR$13</f>
        <v>4018.5670535506401</v>
      </c>
    </row>
    <row r="133" spans="2:15" s="14" customFormat="1" ht="12.75" customHeight="1" x14ac:dyDescent="0.2">
      <c r="B133" s="19"/>
      <c r="C133" s="87">
        <v>2900</v>
      </c>
      <c r="D133" s="115">
        <f>($C133/1000)*Blad1!AG$13*(((KR!$D$5-KR!$F$5)/(LN((KR!$D$5-KR!$H$5)/(KR!$F$5-KR!$H$5))))/49.8329)^Blad1!$AH$13</f>
        <v>2205.0867212815847</v>
      </c>
      <c r="E133" s="88">
        <f>($C133/1000)*Blad1!$AI$13*(((KR!$D$5-KR!$F$5)/(LN((KR!$D$5-KR!$H$5)/(KR!$F$5-KR!$H$5))))/49.8329)^Blad1!$AJ$13</f>
        <v>2790.4370198409633</v>
      </c>
      <c r="F133" s="88">
        <f>($C133/1000)*Blad1!$AK$13*(((KR!$D$5-KR!$F$5)/(LN((KR!$D$5-KR!$H$5)/(KR!$F$5-KR!$H$5))))/49.8329)^Blad1!$AL$13</f>
        <v>3365.4024324186266</v>
      </c>
      <c r="G133" s="91">
        <f>($C133/1000)*Blad1!$AM$13*(((KR!$D$5-KR!$F$5)/(LN((KR!$D$5-KR!$H$5)/(KR!$F$5-KR!$H$5))))/49.8329)^Blad1!$AN$13</f>
        <v>3662.810103081903</v>
      </c>
      <c r="H133" s="91">
        <f>($C133/1000)*Blad1!$AO$13*(((KR!$D$5-KR!$F$5)/(LN((KR!$D$5-KR!$H$5)/(KR!$F$5-KR!$H$5))))/49.8329)^Blad1!$AP$13</f>
        <v>3833.7024116844696</v>
      </c>
      <c r="I133" s="89">
        <f>($C133/1000)*Blad1!AQ$13*(((KR!$D$5-KR!$F$5)/(LN((KR!$D$5-KR!$H$5)/(KR!$F$5-KR!$H$5))))/49.8329)^Blad1!$AR$13</f>
        <v>4162.0873054631638</v>
      </c>
    </row>
    <row r="134" spans="2:15" x14ac:dyDescent="0.2">
      <c r="C134" s="15">
        <v>3000</v>
      </c>
      <c r="D134" s="92">
        <f>($C134/1000)*Blad1!AG$13*(((KR!$D$5-KR!$F$5)/(LN((KR!$D$5-KR!$H$5)/(KR!$F$5-KR!$H$5))))/49.8329)^Blad1!$AH$13</f>
        <v>2281.1241944292256</v>
      </c>
      <c r="E134" s="66">
        <f>($C134/1000)*Blad1!$AI$13*(((KR!$D$5-KR!$F$5)/(LN((KR!$D$5-KR!$H$5)/(KR!$F$5-KR!$H$5))))/49.8329)^Blad1!$AJ$13</f>
        <v>2886.6589860423755</v>
      </c>
      <c r="F134" s="66">
        <f>($C134/1000)*Blad1!$AK$13*(((KR!$D$5-KR!$F$5)/(LN((KR!$D$5-KR!$H$5)/(KR!$F$5-KR!$H$5))))/49.8329)^Blad1!$AL$13</f>
        <v>3481.4507921572003</v>
      </c>
      <c r="G134" s="51">
        <f>($C134/1000)*Blad1!$AM$13*(((KR!$D$5-KR!$F$5)/(LN((KR!$D$5-KR!$H$5)/(KR!$F$5-KR!$H$5))))/49.8329)^Blad1!$AN$13</f>
        <v>3789.1138997398998</v>
      </c>
      <c r="H134" s="51">
        <f>($C134/1000)*Blad1!$AO$13*(((KR!$D$5-KR!$F$5)/(LN((KR!$D$5-KR!$H$5)/(KR!$F$5-KR!$H$5))))/49.8329)^Blad1!$AP$13</f>
        <v>3965.8990465701409</v>
      </c>
      <c r="I134" s="67">
        <f>($C134/1000)*Blad1!AQ$13*(((KR!$D$5-KR!$F$5)/(LN((KR!$D$5-KR!$H$5)/(KR!$F$5-KR!$H$5))))/49.8329)^Blad1!$AR$13</f>
        <v>4305.6075573756862</v>
      </c>
    </row>
    <row r="135" spans="2:15" x14ac:dyDescent="0.2">
      <c r="C135" s="87">
        <v>3200</v>
      </c>
      <c r="D135" s="115" t="s">
        <v>26</v>
      </c>
      <c r="E135" s="88">
        <f>($C135/1000)*Blad1!$AI$13*(((KR!$D$5-KR!$F$5)/(LN((KR!$D$5-KR!$H$5)/(KR!$F$5-KR!$H$5))))/49.8329)^Blad1!$AJ$13</f>
        <v>3079.1029184452009</v>
      </c>
      <c r="F135" s="88">
        <f>($C135/1000)*Blad1!$AK$13*(((KR!$D$5-KR!$F$5)/(LN((KR!$D$5-KR!$H$5)/(KR!$F$5-KR!$H$5))))/49.8329)^Blad1!$AL$13</f>
        <v>3713.5475116343473</v>
      </c>
      <c r="G135" s="91">
        <f>($C135/1000)*Blad1!$AM$13*(((KR!$D$5-KR!$F$5)/(LN((KR!$D$5-KR!$H$5)/(KR!$F$5-KR!$H$5))))/49.8329)^Blad1!$AN$13</f>
        <v>4041.7214930558935</v>
      </c>
      <c r="H135" s="91">
        <f>($C135/1000)*Blad1!$AO$13*(((KR!$D$5-KR!$F$5)/(LN((KR!$D$5-KR!$H$5)/(KR!$F$5-KR!$H$5))))/49.8329)^Blad1!$AP$13</f>
        <v>4230.2923163414835</v>
      </c>
      <c r="I135" s="89">
        <f>($C135/1000)*Blad1!AQ$13*(((KR!$D$5-KR!$F$5)/(LN((KR!$D$5-KR!$H$5)/(KR!$F$5-KR!$H$5))))/49.8329)^Blad1!$AR$13</f>
        <v>4592.6480612007317</v>
      </c>
      <c r="O135" s="28"/>
    </row>
    <row r="136" spans="2:15" x14ac:dyDescent="0.2">
      <c r="C136" s="15">
        <v>3400</v>
      </c>
      <c r="D136" s="92" t="s">
        <v>26</v>
      </c>
      <c r="E136" s="66">
        <f>($C136/1000)*Blad1!$AI$13*(((KR!$D$5-KR!$F$5)/(LN((KR!$D$5-KR!$H$5)/(KR!$F$5-KR!$H$5))))/49.8329)^Blad1!$AJ$13</f>
        <v>3271.5468508480262</v>
      </c>
      <c r="F136" s="66">
        <f>($C136/1000)*Blad1!$AK$13*(((KR!$D$5-KR!$F$5)/(LN((KR!$D$5-KR!$H$5)/(KR!$F$5-KR!$H$5))))/49.8329)^Blad1!$AL$13</f>
        <v>3945.6442311114938</v>
      </c>
      <c r="G136" s="51">
        <f>($C136/1000)*Blad1!$AM$13*(((KR!$D$5-KR!$F$5)/(LN((KR!$D$5-KR!$H$5)/(KR!$F$5-KR!$H$5))))/49.8329)^Blad1!$AN$13</f>
        <v>4294.3290863718867</v>
      </c>
      <c r="H136" s="51">
        <f>($C136/1000)*Blad1!$AO$13*(((KR!$D$5-KR!$F$5)/(LN((KR!$D$5-KR!$H$5)/(KR!$F$5-KR!$H$5))))/49.8329)^Blad1!$AP$13</f>
        <v>4494.6855861128261</v>
      </c>
      <c r="I136" s="67">
        <f>($C136/1000)*Blad1!AQ$13*(((KR!$D$5-KR!$F$5)/(LN((KR!$D$5-KR!$H$5)/(KR!$F$5-KR!$H$5))))/49.8329)^Blad1!$AR$13</f>
        <v>4879.6885650257773</v>
      </c>
      <c r="O136" s="28"/>
    </row>
    <row r="137" spans="2:15" x14ac:dyDescent="0.2">
      <c r="C137" s="87">
        <v>3600</v>
      </c>
      <c r="D137" s="115" t="s">
        <v>26</v>
      </c>
      <c r="E137" s="88">
        <f>($C137/1000)*Blad1!$AI$13*(((KR!$D$5-KR!$F$5)/(LN((KR!$D$5-KR!$H$5)/(KR!$F$5-KR!$H$5))))/49.8329)^Blad1!$AJ$13</f>
        <v>3463.9907832508511</v>
      </c>
      <c r="F137" s="88">
        <f>($C137/1000)*Blad1!$AK$13*(((KR!$D$5-KR!$F$5)/(LN((KR!$D$5-KR!$H$5)/(KR!$F$5-KR!$H$5))))/49.8329)^Blad1!$AL$13</f>
        <v>4177.7409505886408</v>
      </c>
      <c r="G137" s="91">
        <f>($C137/1000)*Blad1!$AM$13*(((KR!$D$5-KR!$F$5)/(LN((KR!$D$5-KR!$H$5)/(KR!$F$5-KR!$H$5))))/49.8329)^Blad1!$AN$13</f>
        <v>4546.9366796878794</v>
      </c>
      <c r="H137" s="91">
        <f>($C137/1000)*Blad1!$AO$13*(((KR!$D$5-KR!$F$5)/(LN((KR!$D$5-KR!$H$5)/(KR!$F$5-KR!$H$5))))/49.8329)^Blad1!$AP$13</f>
        <v>4759.0788558841687</v>
      </c>
      <c r="I137" s="89">
        <f>($C137/1000)*Blad1!AQ$13*(((KR!$D$5-KR!$F$5)/(LN((KR!$D$5-KR!$H$5)/(KR!$F$5-KR!$H$5))))/49.8329)^Blad1!$AR$13</f>
        <v>5166.7290688508238</v>
      </c>
    </row>
    <row r="138" spans="2:15" x14ac:dyDescent="0.2">
      <c r="C138" s="15">
        <v>3800</v>
      </c>
      <c r="D138" s="92" t="s">
        <v>26</v>
      </c>
      <c r="E138" s="66">
        <f>($C138/1000)*Blad1!$AI$13*(((KR!$D$5-KR!$F$5)/(LN((KR!$D$5-KR!$H$5)/(KR!$F$5-KR!$H$5))))/49.8329)^Blad1!$AJ$13</f>
        <v>3656.434715653676</v>
      </c>
      <c r="F138" s="66">
        <f>($C138/1000)*Blad1!$AK$13*(((KR!$D$5-KR!$F$5)/(LN((KR!$D$5-KR!$H$5)/(KR!$F$5-KR!$H$5))))/49.8329)^Blad1!$AL$13</f>
        <v>4409.8376700657864</v>
      </c>
      <c r="G138" s="51">
        <f>($C138/1000)*Blad1!$AM$13*(((KR!$D$5-KR!$F$5)/(LN((KR!$D$5-KR!$H$5)/(KR!$F$5-KR!$H$5))))/49.8329)^Blad1!$AN$13</f>
        <v>4799.5442730038731</v>
      </c>
      <c r="H138" s="51">
        <f>($C138/1000)*Blad1!$AO$13*(((KR!$D$5-KR!$F$5)/(LN((KR!$D$5-KR!$H$5)/(KR!$F$5-KR!$H$5))))/49.8329)^Blad1!$AP$13</f>
        <v>5023.4721256555122</v>
      </c>
      <c r="I138" s="67">
        <f>($C138/1000)*Blad1!AQ$13*(((KR!$D$5-KR!$F$5)/(LN((KR!$D$5-KR!$H$5)/(KR!$F$5-KR!$H$5))))/49.8329)^Blad1!$AR$13</f>
        <v>5453.7695726758684</v>
      </c>
    </row>
    <row r="139" spans="2:15" x14ac:dyDescent="0.2">
      <c r="C139" s="87">
        <v>4000</v>
      </c>
      <c r="D139" s="115" t="s">
        <v>26</v>
      </c>
      <c r="E139" s="88">
        <f>($C139/1000)*Blad1!$AI$13*(((KR!$D$5-KR!$F$5)/(LN((KR!$D$5-KR!$H$5)/(KR!$F$5-KR!$H$5))))/49.8329)^Blad1!$AJ$13</f>
        <v>3848.8786480565013</v>
      </c>
      <c r="F139" s="88">
        <f>($C139/1000)*Blad1!$AK$13*(((KR!$D$5-KR!$F$5)/(LN((KR!$D$5-KR!$H$5)/(KR!$F$5-KR!$H$5))))/49.8329)^Blad1!$AL$13</f>
        <v>4641.9343895429338</v>
      </c>
      <c r="G139" s="91">
        <f>($C139/1000)*Blad1!$AM$13*(((KR!$D$5-KR!$F$5)/(LN((KR!$D$5-KR!$H$5)/(KR!$F$5-KR!$H$5))))/49.8329)^Blad1!$AN$13</f>
        <v>5052.1518663198667</v>
      </c>
      <c r="H139" s="91">
        <f>($C139/1000)*Blad1!$AO$13*(((KR!$D$5-KR!$F$5)/(LN((KR!$D$5-KR!$H$5)/(KR!$F$5-KR!$H$5))))/49.8329)^Blad1!$AP$13</f>
        <v>5287.8653954268548</v>
      </c>
      <c r="I139" s="89">
        <f>($C139/1000)*Blad1!AQ$13*(((KR!$D$5-KR!$F$5)/(LN((KR!$D$5-KR!$H$5)/(KR!$F$5-KR!$H$5))))/49.8329)^Blad1!$AR$13</f>
        <v>5740.8100765009149</v>
      </c>
    </row>
    <row r="140" spans="2:15" x14ac:dyDescent="0.2">
      <c r="C140" s="15">
        <v>4200</v>
      </c>
      <c r="D140" s="92" t="s">
        <v>26</v>
      </c>
      <c r="E140" s="66">
        <f>($C140/1000)*Blad1!$AI$13*(((KR!$D$5-KR!$F$5)/(LN((KR!$D$5-KR!$H$5)/(KR!$F$5-KR!$H$5))))/49.8329)^Blad1!$AJ$13</f>
        <v>4041.3225804593262</v>
      </c>
      <c r="F140" s="66">
        <f>($C140/1000)*Blad1!$AK$13*(((KR!$D$5-KR!$F$5)/(LN((KR!$D$5-KR!$H$5)/(KR!$F$5-KR!$H$5))))/49.8329)^Blad1!$AL$13</f>
        <v>4874.0311090200803</v>
      </c>
      <c r="G140" s="51">
        <f>($C140/1000)*Blad1!$AM$13*(((KR!$D$5-KR!$F$5)/(LN((KR!$D$5-KR!$H$5)/(KR!$F$5-KR!$H$5))))/49.8329)^Blad1!$AN$13</f>
        <v>5304.7594596358595</v>
      </c>
      <c r="H140" s="51">
        <f>($C140/1000)*Blad1!$AO$13*(((KR!$D$5-KR!$F$5)/(LN((KR!$D$5-KR!$H$5)/(KR!$F$5-KR!$H$5))))/49.8329)^Blad1!$AP$13</f>
        <v>5552.2586651981974</v>
      </c>
      <c r="I140" s="67">
        <f>($C140/1000)*Blad1!AQ$13*(((KR!$D$5-KR!$F$5)/(LN((KR!$D$5-KR!$H$5)/(KR!$F$5-KR!$H$5))))/49.8329)^Blad1!$AR$13</f>
        <v>6027.8505803259604</v>
      </c>
    </row>
    <row r="141" spans="2:15" x14ac:dyDescent="0.2">
      <c r="C141" s="87">
        <v>4400</v>
      </c>
      <c r="D141" s="115" t="s">
        <v>26</v>
      </c>
      <c r="E141" s="88">
        <f>($C141/1000)*Blad1!$AI$13*(((KR!$D$5-KR!$F$5)/(LN((KR!$D$5-KR!$H$5)/(KR!$F$5-KR!$H$5))))/49.8329)^Blad1!$AJ$13</f>
        <v>4233.7665128621511</v>
      </c>
      <c r="F141" s="88">
        <f>($C141/1000)*Blad1!$AK$13*(((KR!$D$5-KR!$F$5)/(LN((KR!$D$5-KR!$H$5)/(KR!$F$5-KR!$H$5))))/49.8329)^Blad1!$AL$13</f>
        <v>5106.1278284972277</v>
      </c>
      <c r="G141" s="91">
        <f>($C141/1000)*Blad1!$AM$13*(((KR!$D$5-KR!$F$5)/(LN((KR!$D$5-KR!$H$5)/(KR!$F$5-KR!$H$5))))/49.8329)^Blad1!$AN$13</f>
        <v>5557.3670529518531</v>
      </c>
      <c r="H141" s="91">
        <f>($C141/1000)*Blad1!$AO$13*(((KR!$D$5-KR!$F$5)/(LN((KR!$D$5-KR!$H$5)/(KR!$F$5-KR!$H$5))))/49.8329)^Blad1!$AP$13</f>
        <v>5816.65193496954</v>
      </c>
      <c r="I141" s="89">
        <f>($C141/1000)*Blad1!AQ$13*(((KR!$D$5-KR!$F$5)/(LN((KR!$D$5-KR!$H$5)/(KR!$F$5-KR!$H$5))))/49.8329)^Blad1!$AR$13</f>
        <v>6314.8910841510069</v>
      </c>
    </row>
    <row r="142" spans="2:15" x14ac:dyDescent="0.2">
      <c r="C142" s="15">
        <v>4600</v>
      </c>
      <c r="D142" s="92" t="s">
        <v>26</v>
      </c>
      <c r="E142" s="66">
        <f>($C142/1000)*Blad1!$AI$13*(((KR!$D$5-KR!$F$5)/(LN((KR!$D$5-KR!$H$5)/(KR!$F$5-KR!$H$5))))/49.8329)^Blad1!$AJ$13</f>
        <v>4426.2104452649755</v>
      </c>
      <c r="F142" s="66">
        <f>($C142/1000)*Blad1!$AK$13*(((KR!$D$5-KR!$F$5)/(LN((KR!$D$5-KR!$H$5)/(KR!$F$5-KR!$H$5))))/49.8329)^Blad1!$AL$13</f>
        <v>5338.2245479743733</v>
      </c>
      <c r="G142" s="51">
        <f>($C142/1000)*Blad1!$AM$13*(((KR!$D$5-KR!$F$5)/(LN((KR!$D$5-KR!$H$5)/(KR!$F$5-KR!$H$5))))/49.8329)^Blad1!$AN$13</f>
        <v>5809.9746462678459</v>
      </c>
      <c r="H142" s="51">
        <f>($C142/1000)*Blad1!$AO$13*(((KR!$D$5-KR!$F$5)/(LN((KR!$D$5-KR!$H$5)/(KR!$F$5-KR!$H$5))))/49.8329)^Blad1!$AP$13</f>
        <v>6081.0452047408817</v>
      </c>
      <c r="I142" s="67">
        <f>($C142/1000)*Blad1!AQ$13*(((KR!$D$5-KR!$F$5)/(LN((KR!$D$5-KR!$H$5)/(KR!$F$5-KR!$H$5))))/49.8329)^Blad1!$AR$13</f>
        <v>6601.9315879760516</v>
      </c>
    </row>
    <row r="143" spans="2:15" x14ac:dyDescent="0.2">
      <c r="C143" s="87">
        <v>4800</v>
      </c>
      <c r="D143" s="115" t="s">
        <v>26</v>
      </c>
      <c r="E143" s="88">
        <f>($C143/1000)*Blad1!$AI$13*(((KR!$D$5-KR!$F$5)/(LN((KR!$D$5-KR!$H$5)/(KR!$F$5-KR!$H$5))))/49.8329)^Blad1!$AJ$13</f>
        <v>4618.6543776678009</v>
      </c>
      <c r="F143" s="88">
        <f>($C143/1000)*Blad1!$AK$13*(((KR!$D$5-KR!$F$5)/(LN((KR!$D$5-KR!$H$5)/(KR!$F$5-KR!$H$5))))/49.8329)^Blad1!$AL$13</f>
        <v>5570.3212674515207</v>
      </c>
      <c r="G143" s="91">
        <f>($C143/1000)*Blad1!$AM$13*(((KR!$D$5-KR!$F$5)/(LN((KR!$D$5-KR!$H$5)/(KR!$F$5-KR!$H$5))))/49.8329)^Blad1!$AN$13</f>
        <v>6062.5822395838395</v>
      </c>
      <c r="H143" s="91">
        <f>($C143/1000)*Blad1!$AO$13*(((KR!$D$5-KR!$F$5)/(LN((KR!$D$5-KR!$H$5)/(KR!$F$5-KR!$H$5))))/49.8329)^Blad1!$AP$13</f>
        <v>6345.4384745122261</v>
      </c>
      <c r="I143" s="89">
        <f>($C143/1000)*Blad1!AQ$13*(((KR!$D$5-KR!$F$5)/(LN((KR!$D$5-KR!$H$5)/(KR!$F$5-KR!$H$5))))/49.8329)^Blad1!$AR$13</f>
        <v>6888.972091801098</v>
      </c>
    </row>
    <row r="144" spans="2:15" x14ac:dyDescent="0.2">
      <c r="C144" s="15">
        <v>5000</v>
      </c>
      <c r="D144" s="92" t="s">
        <v>26</v>
      </c>
      <c r="E144" s="66">
        <f>($C144/1000)*Blad1!$AI$13*(((KR!$D$5-KR!$F$5)/(LN((KR!$D$5-KR!$H$5)/(KR!$F$5-KR!$H$5))))/49.8329)^Blad1!$AJ$13</f>
        <v>4811.0983100706262</v>
      </c>
      <c r="F144" s="66">
        <f>($C144/1000)*Blad1!$AK$13*(((KR!$D$5-KR!$F$5)/(LN((KR!$D$5-KR!$H$5)/(KR!$F$5-KR!$H$5))))/49.8329)^Blad1!$AL$13</f>
        <v>5802.4179869286672</v>
      </c>
      <c r="G144" s="51">
        <f>($C144/1000)*Blad1!$AM$13*(((KR!$D$5-KR!$F$5)/(LN((KR!$D$5-KR!$H$5)/(KR!$F$5-KR!$H$5))))/49.8329)^Blad1!$AN$13</f>
        <v>6315.1898328998323</v>
      </c>
      <c r="H144" s="51">
        <f>($C144/1000)*Blad1!$AO$13*(((KR!$D$5-KR!$F$5)/(LN((KR!$D$5-KR!$H$5)/(KR!$F$5-KR!$H$5))))/49.8329)^Blad1!$AP$13</f>
        <v>6609.8317442835687</v>
      </c>
      <c r="I144" s="67">
        <f>($C144/1000)*Blad1!AQ$13*(((KR!$D$5-KR!$F$5)/(LN((KR!$D$5-KR!$H$5)/(KR!$F$5-KR!$H$5))))/49.8329)^Blad1!$AR$13</f>
        <v>7176.0125956261427</v>
      </c>
    </row>
    <row r="145" spans="3:11" x14ac:dyDescent="0.2">
      <c r="C145" s="87">
        <v>5200</v>
      </c>
      <c r="D145" s="115" t="s">
        <v>26</v>
      </c>
      <c r="E145" s="88">
        <f>($C145/1000)*Blad1!$AI$13*(((KR!$D$5-KR!$F$5)/(LN((KR!$D$5-KR!$H$5)/(KR!$F$5-KR!$H$5))))/49.8329)^Blad1!$AJ$13</f>
        <v>5003.5422424734516</v>
      </c>
      <c r="F145" s="88">
        <f>($C145/1000)*Blad1!$AK$13*(((KR!$D$5-KR!$F$5)/(LN((KR!$D$5-KR!$H$5)/(KR!$F$5-KR!$H$5))))/49.8329)^Blad1!$AL$13</f>
        <v>6034.5147064058137</v>
      </c>
      <c r="G145" s="91">
        <f>($C145/1000)*Blad1!$AM$13*(((KR!$D$5-KR!$F$5)/(LN((KR!$D$5-KR!$H$5)/(KR!$F$5-KR!$H$5))))/49.8329)^Blad1!$AN$13</f>
        <v>6567.7974262158268</v>
      </c>
      <c r="H145" s="91">
        <f>($C145/1000)*Blad1!$AO$13*(((KR!$D$5-KR!$F$5)/(LN((KR!$D$5-KR!$H$5)/(KR!$F$5-KR!$H$5))))/49.8329)^Blad1!$AP$13</f>
        <v>6874.2250140549113</v>
      </c>
      <c r="I145" s="89">
        <f>($C145/1000)*Blad1!AQ$13*(((KR!$D$5-KR!$F$5)/(LN((KR!$D$5-KR!$H$5)/(KR!$F$5-KR!$H$5))))/49.8329)^Blad1!$AR$13</f>
        <v>7463.0530994511892</v>
      </c>
    </row>
    <row r="146" spans="3:11" x14ac:dyDescent="0.2">
      <c r="C146" s="15">
        <v>5400</v>
      </c>
      <c r="D146" s="92" t="s">
        <v>26</v>
      </c>
      <c r="E146" s="66">
        <f>($C146/1000)*Blad1!$AI$13*(((KR!$D$5-KR!$F$5)/(LN((KR!$D$5-KR!$H$5)/(KR!$F$5-KR!$H$5))))/49.8329)^Blad1!$AJ$13</f>
        <v>5195.9861748762769</v>
      </c>
      <c r="F146" s="66">
        <f>($C146/1000)*Blad1!$AK$13*(((KR!$D$5-KR!$F$5)/(LN((KR!$D$5-KR!$H$5)/(KR!$F$5-KR!$H$5))))/49.8329)^Blad1!$AL$13</f>
        <v>6266.6114258829602</v>
      </c>
      <c r="G146" s="51">
        <f>($C146/1000)*Blad1!$AM$13*(((KR!$D$5-KR!$F$5)/(LN((KR!$D$5-KR!$H$5)/(KR!$F$5-KR!$H$5))))/49.8329)^Blad1!$AN$13</f>
        <v>6820.4050195318205</v>
      </c>
      <c r="H146" s="51">
        <f>($C146/1000)*Blad1!$AO$13*(((KR!$D$5-KR!$F$5)/(LN((KR!$D$5-KR!$H$5)/(KR!$F$5-KR!$H$5))))/49.8329)^Blad1!$AP$13</f>
        <v>7138.6182838262539</v>
      </c>
      <c r="I146" s="67">
        <f>($C146/1000)*Blad1!AQ$13*(((KR!$D$5-KR!$F$5)/(LN((KR!$D$5-KR!$H$5)/(KR!$F$5-KR!$H$5))))/49.8329)^Blad1!$AR$13</f>
        <v>7750.0936032762347</v>
      </c>
    </row>
    <row r="147" spans="3:11" x14ac:dyDescent="0.2">
      <c r="C147" s="87">
        <v>5600</v>
      </c>
      <c r="D147" s="115" t="s">
        <v>26</v>
      </c>
      <c r="E147" s="88">
        <f>($C147/1000)*Blad1!$AI$13*(((KR!$D$5-KR!$F$5)/(LN((KR!$D$5-KR!$H$5)/(KR!$F$5-KR!$H$5))))/49.8329)^Blad1!$AJ$13</f>
        <v>5388.4301072791013</v>
      </c>
      <c r="F147" s="88">
        <f>($C147/1000)*Blad1!$AK$13*(((KR!$D$5-KR!$F$5)/(LN((KR!$D$5-KR!$H$5)/(KR!$F$5-KR!$H$5))))/49.8329)^Blad1!$AL$13</f>
        <v>6498.7081453601068</v>
      </c>
      <c r="G147" s="91">
        <f>($C147/1000)*Blad1!$AM$13*(((KR!$D$5-KR!$F$5)/(LN((KR!$D$5-KR!$H$5)/(KR!$F$5-KR!$H$5))))/49.8329)^Blad1!$AN$13</f>
        <v>7073.0126128478132</v>
      </c>
      <c r="H147" s="91">
        <f>($C147/1000)*Blad1!$AO$13*(((KR!$D$5-KR!$F$5)/(LN((KR!$D$5-KR!$H$5)/(KR!$F$5-KR!$H$5))))/49.8329)^Blad1!$AP$13</f>
        <v>7403.0115535975956</v>
      </c>
      <c r="I147" s="89">
        <f>($C147/1000)*Blad1!AQ$13*(((KR!$D$5-KR!$F$5)/(LN((KR!$D$5-KR!$H$5)/(KR!$F$5-KR!$H$5))))/49.8329)^Blad1!$AR$13</f>
        <v>8037.1341071012803</v>
      </c>
    </row>
    <row r="148" spans="3:11" x14ac:dyDescent="0.2">
      <c r="C148" s="15">
        <v>5800</v>
      </c>
      <c r="D148" s="92" t="s">
        <v>26</v>
      </c>
      <c r="E148" s="66">
        <f>($C148/1000)*Blad1!$AI$13*(((KR!$D$5-KR!$F$5)/(LN((KR!$D$5-KR!$H$5)/(KR!$F$5-KR!$H$5))))/49.8329)^Blad1!$AJ$13</f>
        <v>5580.8740396819267</v>
      </c>
      <c r="F148" s="66">
        <f>($C148/1000)*Blad1!$AK$13*(((KR!$D$5-KR!$F$5)/(LN((KR!$D$5-KR!$H$5)/(KR!$F$5-KR!$H$5))))/49.8329)^Blad1!$AL$13</f>
        <v>6730.8048648372533</v>
      </c>
      <c r="G148" s="51">
        <f>($C148/1000)*Blad1!$AM$13*(((KR!$D$5-KR!$F$5)/(LN((KR!$D$5-KR!$H$5)/(KR!$F$5-KR!$H$5))))/49.8329)^Blad1!$AN$13</f>
        <v>7325.620206163806</v>
      </c>
      <c r="H148" s="51">
        <f>($C148/1000)*Blad1!$AO$13*(((KR!$D$5-KR!$F$5)/(LN((KR!$D$5-KR!$H$5)/(KR!$F$5-KR!$H$5))))/49.8329)^Blad1!$AP$13</f>
        <v>7667.4048233689391</v>
      </c>
      <c r="I148" s="67">
        <f>($C148/1000)*Blad1!AQ$13*(((KR!$D$5-KR!$F$5)/(LN((KR!$D$5-KR!$H$5)/(KR!$F$5-KR!$H$5))))/49.8329)^Blad1!$AR$13</f>
        <v>8324.1746109263277</v>
      </c>
    </row>
    <row r="149" spans="3:11" x14ac:dyDescent="0.2">
      <c r="C149" s="87">
        <v>6000</v>
      </c>
      <c r="D149" s="115" t="s">
        <v>26</v>
      </c>
      <c r="E149" s="88">
        <f>($C149/1000)*Blad1!$AI$13*(((KR!$D$5-KR!$F$5)/(LN((KR!$D$5-KR!$H$5)/(KR!$F$5-KR!$H$5))))/49.8329)^Blad1!$AJ$13</f>
        <v>5773.3179720847511</v>
      </c>
      <c r="F149" s="88">
        <f>($C149/1000)*Blad1!$AK$13*(((KR!$D$5-KR!$F$5)/(LN((KR!$D$5-KR!$H$5)/(KR!$F$5-KR!$H$5))))/49.8329)^Blad1!$AL$13</f>
        <v>6962.9015843144007</v>
      </c>
      <c r="G149" s="91">
        <f>($C149/1000)*Blad1!$AM$13*(((KR!$D$5-KR!$F$5)/(LN((KR!$D$5-KR!$H$5)/(KR!$F$5-KR!$H$5))))/49.8329)^Blad1!$AN$13</f>
        <v>7578.2277994797996</v>
      </c>
      <c r="H149" s="91">
        <f>($C149/1000)*Blad1!$AO$13*(((KR!$D$5-KR!$F$5)/(LN((KR!$D$5-KR!$H$5)/(KR!$F$5-KR!$H$5))))/49.8329)^Blad1!$AP$13</f>
        <v>7931.7980931402817</v>
      </c>
      <c r="I149" s="89">
        <f>($C149/1000)*Blad1!AQ$13*(((KR!$D$5-KR!$F$5)/(LN((KR!$D$5-KR!$H$5)/(KR!$F$5-KR!$H$5))))/49.8329)^Blad1!$AR$13</f>
        <v>8611.2151147513723</v>
      </c>
    </row>
    <row r="151" spans="3:11" x14ac:dyDescent="0.2">
      <c r="C151" s="116"/>
    </row>
    <row r="152" spans="3:11" x14ac:dyDescent="0.2">
      <c r="C152" s="160" t="s">
        <v>33</v>
      </c>
      <c r="D152" s="161"/>
      <c r="E152" s="161"/>
      <c r="F152" s="161"/>
      <c r="G152" s="161"/>
      <c r="H152" s="161"/>
      <c r="I152" s="14"/>
      <c r="J152" s="14"/>
      <c r="K152" s="14"/>
    </row>
    <row r="153" spans="3:11" x14ac:dyDescent="0.2">
      <c r="C153" s="160"/>
      <c r="D153" s="161"/>
      <c r="E153" s="161"/>
      <c r="F153" s="161"/>
      <c r="G153" s="161"/>
      <c r="H153" s="161"/>
      <c r="I153" s="14"/>
      <c r="J153" s="14"/>
      <c r="K153" s="14"/>
    </row>
    <row r="154" spans="3:11" x14ac:dyDescent="0.2">
      <c r="C154" s="14"/>
      <c r="D154" s="161"/>
      <c r="E154" s="161"/>
      <c r="F154" s="161"/>
      <c r="G154" s="161"/>
      <c r="H154" s="161"/>
      <c r="I154" s="14"/>
      <c r="J154" s="14"/>
      <c r="K154" s="14"/>
    </row>
    <row r="155" spans="3:11" x14ac:dyDescent="0.2">
      <c r="C155" s="162" t="s">
        <v>34</v>
      </c>
      <c r="D155" s="163"/>
      <c r="E155" s="163"/>
      <c r="F155" s="163" t="s">
        <v>35</v>
      </c>
      <c r="G155" s="164" t="s">
        <v>36</v>
      </c>
      <c r="H155" s="161"/>
      <c r="I155" s="163"/>
      <c r="J155" s="14"/>
      <c r="K155" s="14"/>
    </row>
    <row r="156" spans="3:11" x14ac:dyDescent="0.2">
      <c r="C156" s="163" t="s">
        <v>37</v>
      </c>
      <c r="D156" s="163"/>
      <c r="E156" s="163"/>
      <c r="F156" s="163" t="s">
        <v>38</v>
      </c>
      <c r="G156" s="165" t="s">
        <v>39</v>
      </c>
      <c r="H156" s="161"/>
      <c r="I156" s="163"/>
      <c r="J156" s="14"/>
      <c r="K156" s="14"/>
    </row>
    <row r="157" spans="3:11" x14ac:dyDescent="0.2">
      <c r="C157" s="163" t="s">
        <v>40</v>
      </c>
      <c r="D157" s="163"/>
      <c r="E157" s="163"/>
      <c r="F157" s="163" t="s">
        <v>41</v>
      </c>
      <c r="G157" s="165" t="s">
        <v>42</v>
      </c>
      <c r="H157" s="161"/>
      <c r="I157" s="163"/>
      <c r="J157" s="14"/>
      <c r="K157" s="14"/>
    </row>
    <row r="158" spans="3:11" x14ac:dyDescent="0.2">
      <c r="C158" s="14"/>
      <c r="D158" s="161"/>
      <c r="E158" s="161"/>
      <c r="F158" s="161"/>
      <c r="G158" s="161"/>
      <c r="H158" s="161"/>
      <c r="I158" s="14"/>
      <c r="J158" s="14"/>
      <c r="K158" s="14"/>
    </row>
  </sheetData>
  <sheetProtection algorithmName="SHA-512" hashValue="USSOycX/HZ/KeIx/T5796QE9IZzlO0ebS+UJLd8SX2qtcueT2odMxIlwVD8sdbeDtCEMN2zuiTtlFjl0WGTICw==" saltValue="AchlQmvJ8OFf3Y/9XU+ENg==" spinCount="100000" sheet="1" objects="1" scenarios="1"/>
  <mergeCells count="9">
    <mergeCell ref="D106:I106"/>
    <mergeCell ref="C56:I56"/>
    <mergeCell ref="D57:I57"/>
    <mergeCell ref="D58:I58"/>
    <mergeCell ref="C8:I8"/>
    <mergeCell ref="D9:I9"/>
    <mergeCell ref="D10:I10"/>
    <mergeCell ref="C104:I104"/>
    <mergeCell ref="D105:I105"/>
  </mergeCells>
  <phoneticPr fontId="2" type="noConversion"/>
  <hyperlinks>
    <hyperlink ref="G157" r:id="rId1"/>
    <hyperlink ref="G156" r:id="rId2"/>
  </hyperlinks>
  <pageMargins left="0.74803149606299213" right="0.74803149606299213" top="0.98425196850393704" bottom="0.98425196850393704" header="0.51181102362204722" footer="0.51181102362204722"/>
  <pageSetup paperSize="9" fitToHeight="0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81"/>
  <sheetViews>
    <sheetView workbookViewId="0">
      <selection activeCell="AQ13" sqref="AQ13"/>
    </sheetView>
  </sheetViews>
  <sheetFormatPr defaultRowHeight="12.75" x14ac:dyDescent="0.2"/>
  <cols>
    <col min="1" max="1" width="7.42578125" customWidth="1"/>
    <col min="2" max="2" width="6.7109375" customWidth="1"/>
    <col min="3" max="3" width="12.85546875" style="7" customWidth="1"/>
    <col min="4" max="4" width="9.28515625" customWidth="1"/>
    <col min="5" max="5" width="14.28515625" customWidth="1"/>
    <col min="7" max="7" width="14.28515625" customWidth="1"/>
    <col min="8" max="8" width="9" customWidth="1"/>
    <col min="9" max="9" width="14.85546875" customWidth="1"/>
    <col min="10" max="10" width="9.140625" customWidth="1"/>
    <col min="11" max="11" width="14.140625" customWidth="1"/>
    <col min="13" max="13" width="15.5703125" customWidth="1"/>
    <col min="14" max="14" width="10" customWidth="1"/>
  </cols>
  <sheetData>
    <row r="1" spans="1:44" x14ac:dyDescent="0.2">
      <c r="C1" s="10"/>
    </row>
    <row r="2" spans="1:44" x14ac:dyDescent="0.2">
      <c r="C2" s="10"/>
    </row>
    <row r="3" spans="1:44" ht="18.75" customHeight="1" thickBot="1" x14ac:dyDescent="0.25">
      <c r="C3" s="47" t="s">
        <v>7</v>
      </c>
    </row>
    <row r="4" spans="1:44" ht="28.5" customHeight="1" x14ac:dyDescent="0.2">
      <c r="A4" s="140" t="s">
        <v>11</v>
      </c>
      <c r="B4" s="132" t="s">
        <v>12</v>
      </c>
      <c r="C4" s="142"/>
      <c r="D4" s="143"/>
      <c r="E4" s="144" t="s">
        <v>13</v>
      </c>
      <c r="F4" s="144"/>
      <c r="G4" s="132" t="s">
        <v>21</v>
      </c>
      <c r="H4" s="145"/>
      <c r="I4" s="144" t="s">
        <v>14</v>
      </c>
      <c r="J4" s="145"/>
      <c r="K4" s="132" t="s">
        <v>16</v>
      </c>
      <c r="L4" s="133"/>
      <c r="M4" s="132" t="s">
        <v>17</v>
      </c>
      <c r="N4" s="133"/>
      <c r="P4" s="140" t="s">
        <v>22</v>
      </c>
      <c r="Q4" s="132" t="s">
        <v>12</v>
      </c>
      <c r="R4" s="142"/>
      <c r="S4" s="143"/>
      <c r="T4" s="144" t="s">
        <v>13</v>
      </c>
      <c r="U4" s="144"/>
      <c r="V4" s="132" t="s">
        <v>21</v>
      </c>
      <c r="W4" s="145"/>
      <c r="X4" s="144" t="s">
        <v>14</v>
      </c>
      <c r="Y4" s="145"/>
      <c r="Z4" s="132" t="s">
        <v>16</v>
      </c>
      <c r="AA4" s="133"/>
      <c r="AB4" s="132" t="s">
        <v>17</v>
      </c>
      <c r="AC4" s="133"/>
      <c r="AE4" s="140" t="s">
        <v>23</v>
      </c>
      <c r="AF4" s="132" t="s">
        <v>12</v>
      </c>
      <c r="AG4" s="142"/>
      <c r="AH4" s="143"/>
      <c r="AI4" s="144" t="s">
        <v>13</v>
      </c>
      <c r="AJ4" s="144"/>
      <c r="AK4" s="132" t="s">
        <v>21</v>
      </c>
      <c r="AL4" s="145"/>
      <c r="AM4" s="144" t="s">
        <v>14</v>
      </c>
      <c r="AN4" s="145"/>
      <c r="AO4" s="132" t="s">
        <v>16</v>
      </c>
      <c r="AP4" s="133"/>
      <c r="AQ4" s="132" t="s">
        <v>17</v>
      </c>
      <c r="AR4" s="133"/>
    </row>
    <row r="5" spans="1:44" ht="21.75" customHeight="1" x14ac:dyDescent="0.2">
      <c r="A5" s="141"/>
      <c r="B5" s="56" t="s">
        <v>1</v>
      </c>
      <c r="C5" s="134" t="s">
        <v>3</v>
      </c>
      <c r="D5" s="135"/>
      <c r="E5" s="136" t="s">
        <v>3</v>
      </c>
      <c r="F5" s="136"/>
      <c r="G5" s="137" t="s">
        <v>3</v>
      </c>
      <c r="H5" s="135"/>
      <c r="I5" s="136" t="s">
        <v>3</v>
      </c>
      <c r="J5" s="135"/>
      <c r="K5" s="138" t="s">
        <v>15</v>
      </c>
      <c r="L5" s="139"/>
      <c r="M5" s="138" t="s">
        <v>15</v>
      </c>
      <c r="N5" s="139"/>
      <c r="P5" s="141"/>
      <c r="Q5" s="56" t="s">
        <v>1</v>
      </c>
      <c r="R5" s="134" t="s">
        <v>3</v>
      </c>
      <c r="S5" s="135"/>
      <c r="T5" s="136" t="s">
        <v>3</v>
      </c>
      <c r="U5" s="136"/>
      <c r="V5" s="137" t="s">
        <v>3</v>
      </c>
      <c r="W5" s="135"/>
      <c r="X5" s="136" t="s">
        <v>3</v>
      </c>
      <c r="Y5" s="135"/>
      <c r="Z5" s="138" t="s">
        <v>15</v>
      </c>
      <c r="AA5" s="139"/>
      <c r="AB5" s="138" t="s">
        <v>15</v>
      </c>
      <c r="AC5" s="139"/>
      <c r="AE5" s="141"/>
      <c r="AF5" s="56" t="s">
        <v>1</v>
      </c>
      <c r="AG5" s="134" t="s">
        <v>3</v>
      </c>
      <c r="AH5" s="135"/>
      <c r="AI5" s="136" t="s">
        <v>3</v>
      </c>
      <c r="AJ5" s="136"/>
      <c r="AK5" s="137" t="s">
        <v>3</v>
      </c>
      <c r="AL5" s="135"/>
      <c r="AM5" s="136" t="s">
        <v>3</v>
      </c>
      <c r="AN5" s="135"/>
      <c r="AO5" s="138" t="s">
        <v>15</v>
      </c>
      <c r="AP5" s="139"/>
      <c r="AQ5" s="138" t="s">
        <v>15</v>
      </c>
      <c r="AR5" s="139"/>
    </row>
    <row r="6" spans="1:44" ht="16.7" customHeight="1" x14ac:dyDescent="0.2">
      <c r="A6" s="141"/>
      <c r="B6" s="58" t="s">
        <v>2</v>
      </c>
      <c r="C6" s="59" t="s">
        <v>0</v>
      </c>
      <c r="D6" s="60" t="s">
        <v>5</v>
      </c>
      <c r="E6" s="74" t="s">
        <v>0</v>
      </c>
      <c r="F6" s="75" t="s">
        <v>5</v>
      </c>
      <c r="G6" s="61" t="s">
        <v>0</v>
      </c>
      <c r="H6" s="60" t="s">
        <v>5</v>
      </c>
      <c r="I6" s="74" t="s">
        <v>0</v>
      </c>
      <c r="J6" s="60" t="s">
        <v>5</v>
      </c>
      <c r="K6" s="99" t="s">
        <v>0</v>
      </c>
      <c r="L6" s="100" t="s">
        <v>5</v>
      </c>
      <c r="M6" s="99" t="s">
        <v>0</v>
      </c>
      <c r="N6" s="100" t="s">
        <v>5</v>
      </c>
      <c r="P6" s="141"/>
      <c r="Q6" s="58" t="s">
        <v>2</v>
      </c>
      <c r="R6" s="59" t="s">
        <v>0</v>
      </c>
      <c r="S6" s="60" t="s">
        <v>5</v>
      </c>
      <c r="T6" s="74" t="s">
        <v>0</v>
      </c>
      <c r="U6" s="75" t="s">
        <v>5</v>
      </c>
      <c r="V6" s="61" t="s">
        <v>0</v>
      </c>
      <c r="W6" s="60" t="s">
        <v>5</v>
      </c>
      <c r="X6" s="74" t="s">
        <v>0</v>
      </c>
      <c r="Y6" s="60" t="s">
        <v>5</v>
      </c>
      <c r="Z6" s="99" t="s">
        <v>0</v>
      </c>
      <c r="AA6" s="100" t="s">
        <v>5</v>
      </c>
      <c r="AB6" s="99" t="s">
        <v>0</v>
      </c>
      <c r="AC6" s="100" t="s">
        <v>5</v>
      </c>
      <c r="AE6" s="141"/>
      <c r="AF6" s="58" t="s">
        <v>2</v>
      </c>
      <c r="AG6" s="59" t="s">
        <v>0</v>
      </c>
      <c r="AH6" s="60" t="s">
        <v>5</v>
      </c>
      <c r="AI6" s="74" t="s">
        <v>0</v>
      </c>
      <c r="AJ6" s="75" t="s">
        <v>5</v>
      </c>
      <c r="AK6" s="61" t="s">
        <v>0</v>
      </c>
      <c r="AL6" s="60" t="s">
        <v>5</v>
      </c>
      <c r="AM6" s="74" t="s">
        <v>0</v>
      </c>
      <c r="AN6" s="60" t="s">
        <v>5</v>
      </c>
      <c r="AO6" s="99" t="s">
        <v>0</v>
      </c>
      <c r="AP6" s="100" t="s">
        <v>5</v>
      </c>
      <c r="AQ6" s="99" t="s">
        <v>0</v>
      </c>
      <c r="AR6" s="100" t="s">
        <v>5</v>
      </c>
    </row>
    <row r="7" spans="1:44" s="14" customFormat="1" ht="16.7" customHeight="1" x14ac:dyDescent="0.2">
      <c r="A7" s="141"/>
      <c r="B7" s="84">
        <v>400</v>
      </c>
      <c r="C7" s="78">
        <f t="shared" ref="C7:C12" si="0">$C$13*B7/1000</f>
        <v>110</v>
      </c>
      <c r="D7" s="81"/>
      <c r="E7" s="71">
        <f t="shared" ref="E7:E12" si="1">$E$13*B7/1000</f>
        <v>139.19999999999999</v>
      </c>
      <c r="F7" s="57"/>
      <c r="G7" s="76">
        <f t="shared" ref="G7:G12" si="2">$G$13*B7/1000</f>
        <v>172</v>
      </c>
      <c r="H7" s="81"/>
      <c r="I7" s="76">
        <f t="shared" ref="I7:I11" si="3">$I$13*B7/1000</f>
        <v>187.2</v>
      </c>
      <c r="J7" s="81"/>
      <c r="K7" s="97">
        <f t="shared" ref="K7:K12" si="4">$K$13*$B7/1000</f>
        <v>200.8</v>
      </c>
      <c r="L7" s="95"/>
      <c r="M7" s="97">
        <f t="shared" ref="M7:M12" si="5">$M$13*$B7/1000</f>
        <v>218</v>
      </c>
      <c r="N7" s="95"/>
      <c r="P7" s="141"/>
      <c r="Q7" s="84">
        <v>400</v>
      </c>
      <c r="R7" s="78">
        <f t="shared" ref="R7:R11" si="6">$R$13*$Q7/1000</f>
        <v>192.5</v>
      </c>
      <c r="S7" s="81"/>
      <c r="T7" s="71">
        <f t="shared" ref="T7:T11" si="7">$T$13*$Q7/1000</f>
        <v>243.6</v>
      </c>
      <c r="U7" s="57"/>
      <c r="V7" s="76">
        <f t="shared" ref="V7:V11" si="8">$V$13*$Q7/1000</f>
        <v>297.56</v>
      </c>
      <c r="W7" s="81"/>
      <c r="X7" s="76">
        <f t="shared" ref="X7:X11" si="9">$X$13*$Q7/1000</f>
        <v>323.85599999999999</v>
      </c>
      <c r="Y7" s="81"/>
      <c r="Z7" s="97">
        <f t="shared" ref="Z7:Z11" si="10">$Z$13*$Q7/1000</f>
        <v>343.36799999999999</v>
      </c>
      <c r="AA7" s="95"/>
      <c r="AB7" s="97">
        <f t="shared" ref="AB7:AB11" si="11">$AB$13*$Q7/1000</f>
        <v>372.78</v>
      </c>
      <c r="AC7" s="95"/>
      <c r="AE7" s="141"/>
      <c r="AF7" s="84">
        <v>400</v>
      </c>
      <c r="AG7" s="78">
        <f t="shared" ref="AG7:AG11" si="12">$AG$13*$AF7/1000</f>
        <v>304.14999999999998</v>
      </c>
      <c r="AH7" s="81"/>
      <c r="AI7" s="71">
        <f t="shared" ref="AI7:AI11" si="13">$AI$13*$AF7/1000</f>
        <v>384.88799999999998</v>
      </c>
      <c r="AJ7" s="57"/>
      <c r="AK7" s="76">
        <f t="shared" ref="AK7:AK11" si="14">$AK$13*$AF7/1000</f>
        <v>464.1936</v>
      </c>
      <c r="AL7" s="81"/>
      <c r="AM7" s="76">
        <f t="shared" ref="AM7:AM11" si="15">$AM$13*$AF7/1000</f>
        <v>505.21535999999998</v>
      </c>
      <c r="AN7" s="81"/>
      <c r="AO7" s="97">
        <f t="shared" ref="AO7:AO11" si="16">$AO$13*$AF7/1000</f>
        <v>528.78671999999995</v>
      </c>
      <c r="AP7" s="95"/>
      <c r="AQ7" s="97">
        <f t="shared" ref="AQ7:AQ11" si="17">$AQ$13*$AF7/1000</f>
        <v>574.08119999999997</v>
      </c>
      <c r="AR7" s="95"/>
    </row>
    <row r="8" spans="1:44" ht="16.7" customHeight="1" x14ac:dyDescent="0.2">
      <c r="A8" s="141"/>
      <c r="B8" s="62">
        <v>500</v>
      </c>
      <c r="C8" s="78">
        <f t="shared" si="0"/>
        <v>137.5</v>
      </c>
      <c r="D8" s="72"/>
      <c r="E8" s="71">
        <f t="shared" si="1"/>
        <v>174</v>
      </c>
      <c r="F8" s="71"/>
      <c r="G8" s="76">
        <f t="shared" si="2"/>
        <v>215</v>
      </c>
      <c r="H8" s="72"/>
      <c r="I8" s="76">
        <f t="shared" si="3"/>
        <v>234</v>
      </c>
      <c r="J8" s="72"/>
      <c r="K8" s="97">
        <f t="shared" si="4"/>
        <v>251</v>
      </c>
      <c r="L8" s="95"/>
      <c r="M8" s="97">
        <f t="shared" si="5"/>
        <v>272.5</v>
      </c>
      <c r="N8" s="95"/>
      <c r="P8" s="141"/>
      <c r="Q8" s="62">
        <v>500</v>
      </c>
      <c r="R8" s="78">
        <f t="shared" si="6"/>
        <v>240.625</v>
      </c>
      <c r="S8" s="72"/>
      <c r="T8" s="71">
        <f t="shared" si="7"/>
        <v>304.5</v>
      </c>
      <c r="U8" s="71"/>
      <c r="V8" s="76">
        <f t="shared" si="8"/>
        <v>371.95</v>
      </c>
      <c r="W8" s="72"/>
      <c r="X8" s="76">
        <f t="shared" si="9"/>
        <v>404.82</v>
      </c>
      <c r="Y8" s="72"/>
      <c r="Z8" s="97">
        <f t="shared" si="10"/>
        <v>429.21</v>
      </c>
      <c r="AA8" s="95"/>
      <c r="AB8" s="97">
        <f t="shared" si="11"/>
        <v>465.97499999999997</v>
      </c>
      <c r="AC8" s="95"/>
      <c r="AE8" s="141"/>
      <c r="AF8" s="62">
        <v>500</v>
      </c>
      <c r="AG8" s="78">
        <f t="shared" si="12"/>
        <v>380.1875</v>
      </c>
      <c r="AH8" s="72"/>
      <c r="AI8" s="71">
        <f t="shared" si="13"/>
        <v>481.11</v>
      </c>
      <c r="AJ8" s="71"/>
      <c r="AK8" s="76">
        <f t="shared" si="14"/>
        <v>580.24199999999996</v>
      </c>
      <c r="AL8" s="72"/>
      <c r="AM8" s="76">
        <f t="shared" si="15"/>
        <v>631.51919999999996</v>
      </c>
      <c r="AN8" s="72"/>
      <c r="AO8" s="97">
        <f t="shared" si="16"/>
        <v>660.98339999999996</v>
      </c>
      <c r="AP8" s="95"/>
      <c r="AQ8" s="97">
        <f t="shared" si="17"/>
        <v>717.60149999999999</v>
      </c>
      <c r="AR8" s="95"/>
    </row>
    <row r="9" spans="1:44" ht="16.7" customHeight="1" x14ac:dyDescent="0.2">
      <c r="A9" s="141"/>
      <c r="B9" s="62">
        <v>600</v>
      </c>
      <c r="C9" s="78">
        <f t="shared" si="0"/>
        <v>165</v>
      </c>
      <c r="D9" s="72"/>
      <c r="E9" s="71">
        <f t="shared" si="1"/>
        <v>208.8</v>
      </c>
      <c r="F9" s="71"/>
      <c r="G9" s="76">
        <f t="shared" si="2"/>
        <v>258</v>
      </c>
      <c r="H9" s="72"/>
      <c r="I9" s="76">
        <f t="shared" si="3"/>
        <v>280.8</v>
      </c>
      <c r="J9" s="72"/>
      <c r="K9" s="97">
        <f t="shared" si="4"/>
        <v>301.2</v>
      </c>
      <c r="L9" s="95"/>
      <c r="M9" s="97">
        <f t="shared" si="5"/>
        <v>327</v>
      </c>
      <c r="N9" s="95"/>
      <c r="P9" s="141"/>
      <c r="Q9" s="62">
        <v>600</v>
      </c>
      <c r="R9" s="78">
        <f t="shared" si="6"/>
        <v>288.75</v>
      </c>
      <c r="S9" s="72"/>
      <c r="T9" s="71">
        <f t="shared" si="7"/>
        <v>365.4</v>
      </c>
      <c r="U9" s="71"/>
      <c r="V9" s="76">
        <f t="shared" si="8"/>
        <v>446.34</v>
      </c>
      <c r="W9" s="72"/>
      <c r="X9" s="76">
        <f t="shared" si="9"/>
        <v>485.78399999999999</v>
      </c>
      <c r="Y9" s="72"/>
      <c r="Z9" s="97">
        <f t="shared" si="10"/>
        <v>515.05200000000002</v>
      </c>
      <c r="AA9" s="95"/>
      <c r="AB9" s="97">
        <f t="shared" si="11"/>
        <v>559.16999999999996</v>
      </c>
      <c r="AC9" s="95"/>
      <c r="AE9" s="141"/>
      <c r="AF9" s="62">
        <v>600</v>
      </c>
      <c r="AG9" s="78">
        <f t="shared" si="12"/>
        <v>456.22500000000002</v>
      </c>
      <c r="AH9" s="72"/>
      <c r="AI9" s="71">
        <f t="shared" si="13"/>
        <v>577.33199999999999</v>
      </c>
      <c r="AJ9" s="71"/>
      <c r="AK9" s="76">
        <f t="shared" si="14"/>
        <v>696.29039999999986</v>
      </c>
      <c r="AL9" s="72"/>
      <c r="AM9" s="76">
        <f t="shared" si="15"/>
        <v>757.82303999999988</v>
      </c>
      <c r="AN9" s="72"/>
      <c r="AO9" s="97">
        <f t="shared" si="16"/>
        <v>793.18007999999998</v>
      </c>
      <c r="AP9" s="95"/>
      <c r="AQ9" s="97">
        <f t="shared" si="17"/>
        <v>861.12179999999989</v>
      </c>
      <c r="AR9" s="95"/>
    </row>
    <row r="10" spans="1:44" ht="16.7" customHeight="1" x14ac:dyDescent="0.2">
      <c r="A10" s="141"/>
      <c r="B10" s="62">
        <v>700</v>
      </c>
      <c r="C10" s="78">
        <f t="shared" si="0"/>
        <v>192.5</v>
      </c>
      <c r="D10" s="72"/>
      <c r="E10" s="71">
        <f t="shared" si="1"/>
        <v>243.6</v>
      </c>
      <c r="F10" s="71"/>
      <c r="G10" s="76">
        <f t="shared" si="2"/>
        <v>301</v>
      </c>
      <c r="H10" s="72"/>
      <c r="I10" s="76">
        <f t="shared" si="3"/>
        <v>327.60000000000002</v>
      </c>
      <c r="J10" s="72"/>
      <c r="K10" s="97">
        <f t="shared" si="4"/>
        <v>351.4</v>
      </c>
      <c r="L10" s="95"/>
      <c r="M10" s="97">
        <f t="shared" si="5"/>
        <v>381.5</v>
      </c>
      <c r="N10" s="95"/>
      <c r="P10" s="141"/>
      <c r="Q10" s="62">
        <v>700</v>
      </c>
      <c r="R10" s="78">
        <f t="shared" si="6"/>
        <v>336.875</v>
      </c>
      <c r="S10" s="72"/>
      <c r="T10" s="71">
        <f t="shared" si="7"/>
        <v>426.3</v>
      </c>
      <c r="U10" s="71"/>
      <c r="V10" s="76">
        <f t="shared" si="8"/>
        <v>520.73</v>
      </c>
      <c r="W10" s="72"/>
      <c r="X10" s="76">
        <f t="shared" si="9"/>
        <v>566.74800000000005</v>
      </c>
      <c r="Y10" s="72"/>
      <c r="Z10" s="97">
        <f t="shared" si="10"/>
        <v>600.89400000000001</v>
      </c>
      <c r="AA10" s="95"/>
      <c r="AB10" s="97">
        <f t="shared" si="11"/>
        <v>652.36500000000001</v>
      </c>
      <c r="AC10" s="95"/>
      <c r="AE10" s="141"/>
      <c r="AF10" s="62">
        <v>700</v>
      </c>
      <c r="AG10" s="78">
        <f t="shared" si="12"/>
        <v>532.26250000000005</v>
      </c>
      <c r="AH10" s="72"/>
      <c r="AI10" s="71">
        <f t="shared" si="13"/>
        <v>673.55399999999997</v>
      </c>
      <c r="AJ10" s="71"/>
      <c r="AK10" s="76">
        <f t="shared" si="14"/>
        <v>812.33879999999988</v>
      </c>
      <c r="AL10" s="72"/>
      <c r="AM10" s="76">
        <f t="shared" si="15"/>
        <v>884.12687999999991</v>
      </c>
      <c r="AN10" s="72"/>
      <c r="AO10" s="97">
        <f t="shared" si="16"/>
        <v>925.37675999999988</v>
      </c>
      <c r="AP10" s="95"/>
      <c r="AQ10" s="97">
        <f t="shared" si="17"/>
        <v>1004.6421</v>
      </c>
      <c r="AR10" s="95"/>
    </row>
    <row r="11" spans="1:44" ht="16.7" customHeight="1" x14ac:dyDescent="0.2">
      <c r="A11" s="141"/>
      <c r="B11" s="62">
        <v>800</v>
      </c>
      <c r="C11" s="78">
        <f t="shared" si="0"/>
        <v>220</v>
      </c>
      <c r="D11" s="72"/>
      <c r="E11" s="71">
        <f t="shared" si="1"/>
        <v>278.39999999999998</v>
      </c>
      <c r="F11" s="71"/>
      <c r="G11" s="76">
        <f t="shared" si="2"/>
        <v>344</v>
      </c>
      <c r="H11" s="72"/>
      <c r="I11" s="76">
        <f t="shared" si="3"/>
        <v>374.4</v>
      </c>
      <c r="J11" s="72"/>
      <c r="K11" s="97">
        <f t="shared" si="4"/>
        <v>401.6</v>
      </c>
      <c r="L11" s="95"/>
      <c r="M11" s="97">
        <f t="shared" si="5"/>
        <v>436</v>
      </c>
      <c r="N11" s="95"/>
      <c r="P11" s="141"/>
      <c r="Q11" s="62">
        <v>800</v>
      </c>
      <c r="R11" s="78">
        <f t="shared" si="6"/>
        <v>385</v>
      </c>
      <c r="S11" s="72"/>
      <c r="T11" s="71">
        <f t="shared" si="7"/>
        <v>487.2</v>
      </c>
      <c r="U11" s="71"/>
      <c r="V11" s="76">
        <f t="shared" si="8"/>
        <v>595.12</v>
      </c>
      <c r="W11" s="72"/>
      <c r="X11" s="76">
        <f t="shared" si="9"/>
        <v>647.71199999999999</v>
      </c>
      <c r="Y11" s="72"/>
      <c r="Z11" s="97">
        <f t="shared" si="10"/>
        <v>686.73599999999999</v>
      </c>
      <c r="AA11" s="95"/>
      <c r="AB11" s="97">
        <f t="shared" si="11"/>
        <v>745.56</v>
      </c>
      <c r="AC11" s="95"/>
      <c r="AE11" s="141"/>
      <c r="AF11" s="62">
        <v>800</v>
      </c>
      <c r="AG11" s="78">
        <f t="shared" si="12"/>
        <v>608.29999999999995</v>
      </c>
      <c r="AH11" s="72"/>
      <c r="AI11" s="71">
        <f t="shared" si="13"/>
        <v>769.77599999999995</v>
      </c>
      <c r="AJ11" s="71"/>
      <c r="AK11" s="76">
        <f t="shared" si="14"/>
        <v>928.38720000000001</v>
      </c>
      <c r="AL11" s="72"/>
      <c r="AM11" s="76">
        <f t="shared" si="15"/>
        <v>1010.43072</v>
      </c>
      <c r="AN11" s="72"/>
      <c r="AO11" s="97">
        <f t="shared" si="16"/>
        <v>1057.5734399999999</v>
      </c>
      <c r="AP11" s="95"/>
      <c r="AQ11" s="97">
        <f t="shared" si="17"/>
        <v>1148.1623999999999</v>
      </c>
      <c r="AR11" s="95"/>
    </row>
    <row r="12" spans="1:44" ht="16.7" customHeight="1" x14ac:dyDescent="0.2">
      <c r="A12" s="141"/>
      <c r="B12" s="62">
        <v>900</v>
      </c>
      <c r="C12" s="78">
        <f t="shared" si="0"/>
        <v>247.5</v>
      </c>
      <c r="D12" s="72"/>
      <c r="E12" s="71">
        <f t="shared" si="1"/>
        <v>313.2</v>
      </c>
      <c r="F12" s="71"/>
      <c r="G12" s="76">
        <f t="shared" si="2"/>
        <v>387</v>
      </c>
      <c r="H12" s="72"/>
      <c r="I12" s="76">
        <f>$I$13*B12/1000</f>
        <v>421.2</v>
      </c>
      <c r="J12" s="72"/>
      <c r="K12" s="97">
        <f t="shared" si="4"/>
        <v>451.8</v>
      </c>
      <c r="L12" s="95"/>
      <c r="M12" s="97">
        <f t="shared" si="5"/>
        <v>490.5</v>
      </c>
      <c r="N12" s="95"/>
      <c r="P12" s="141"/>
      <c r="Q12" s="62">
        <v>900</v>
      </c>
      <c r="R12" s="78">
        <f>$R$13*$Q12/1000</f>
        <v>433.125</v>
      </c>
      <c r="S12" s="72"/>
      <c r="T12" s="71">
        <f>$T$13*$Q12/1000</f>
        <v>548.1</v>
      </c>
      <c r="U12" s="71"/>
      <c r="V12" s="76">
        <f>$V$13*$Q12/1000</f>
        <v>669.51</v>
      </c>
      <c r="W12" s="72"/>
      <c r="X12" s="76">
        <f>$X$13*$Q12/1000</f>
        <v>728.67600000000004</v>
      </c>
      <c r="Y12" s="72"/>
      <c r="Z12" s="97">
        <f>$Z$13*$Q12/1000</f>
        <v>772.57799999999997</v>
      </c>
      <c r="AA12" s="95"/>
      <c r="AB12" s="97">
        <f>$AB$13*$Q12/1000</f>
        <v>838.75499999999988</v>
      </c>
      <c r="AC12" s="95"/>
      <c r="AE12" s="141"/>
      <c r="AF12" s="62">
        <v>900</v>
      </c>
      <c r="AG12" s="78">
        <f>$AG$13*$AF12/1000</f>
        <v>684.33749999999998</v>
      </c>
      <c r="AH12" s="72"/>
      <c r="AI12" s="71">
        <f>$AI$13*$AF12/1000</f>
        <v>865.99800000000005</v>
      </c>
      <c r="AJ12" s="71"/>
      <c r="AK12" s="76">
        <f>$AK$13*$AF12/1000</f>
        <v>1044.4356</v>
      </c>
      <c r="AL12" s="72"/>
      <c r="AM12" s="76">
        <f>$AM$13*$AF12/1000</f>
        <v>1136.7345599999999</v>
      </c>
      <c r="AN12" s="72"/>
      <c r="AO12" s="97">
        <f>$AO$13*$AF12/1000</f>
        <v>1189.7701199999999</v>
      </c>
      <c r="AP12" s="95"/>
      <c r="AQ12" s="97">
        <f>$AQ$13*$AF12/1000</f>
        <v>1291.6826999999998</v>
      </c>
      <c r="AR12" s="95"/>
    </row>
    <row r="13" spans="1:44" ht="16.7" customHeight="1" x14ac:dyDescent="0.2">
      <c r="A13" s="141"/>
      <c r="B13" s="62">
        <v>1000</v>
      </c>
      <c r="C13" s="79">
        <v>275</v>
      </c>
      <c r="D13" s="82">
        <v>1.3169999999999999</v>
      </c>
      <c r="E13" s="80">
        <v>348</v>
      </c>
      <c r="F13" s="114">
        <v>1.3089999999999999</v>
      </c>
      <c r="G13" s="83">
        <v>430</v>
      </c>
      <c r="H13" s="82">
        <v>1.292</v>
      </c>
      <c r="I13" s="83">
        <v>468</v>
      </c>
      <c r="J13" s="82">
        <v>1.278</v>
      </c>
      <c r="K13" s="101">
        <v>502</v>
      </c>
      <c r="L13" s="102">
        <v>1.2669999999999999</v>
      </c>
      <c r="M13" s="101">
        <v>545</v>
      </c>
      <c r="N13" s="102">
        <v>1.246</v>
      </c>
      <c r="P13" s="141"/>
      <c r="Q13" s="62">
        <v>1000</v>
      </c>
      <c r="R13" s="79">
        <f>C13*1.75</f>
        <v>481.25</v>
      </c>
      <c r="S13" s="82">
        <v>1.3109999999999999</v>
      </c>
      <c r="T13" s="80">
        <f>E13*1.75</f>
        <v>609</v>
      </c>
      <c r="U13" s="114">
        <v>1.3049999999999999</v>
      </c>
      <c r="V13" s="83">
        <f>G13*1.73</f>
        <v>743.9</v>
      </c>
      <c r="W13" s="82">
        <v>1.2869999999999999</v>
      </c>
      <c r="X13" s="83">
        <f>I13*1.73</f>
        <v>809.64</v>
      </c>
      <c r="Y13" s="82">
        <v>1.274</v>
      </c>
      <c r="Z13" s="112">
        <f>K13*1.71</f>
        <v>858.42</v>
      </c>
      <c r="AA13" s="102">
        <v>1.2629999999999999</v>
      </c>
      <c r="AB13" s="112">
        <f>M13*1.71</f>
        <v>931.94999999999993</v>
      </c>
      <c r="AC13" s="102">
        <v>1.242</v>
      </c>
      <c r="AE13" s="141"/>
      <c r="AF13" s="62">
        <v>1000</v>
      </c>
      <c r="AG13" s="79">
        <f>C13*1.75*1.58</f>
        <v>760.375</v>
      </c>
      <c r="AH13" s="82">
        <v>1.3080000000000001</v>
      </c>
      <c r="AI13" s="80">
        <f>E13*1.75*1.58</f>
        <v>962.22</v>
      </c>
      <c r="AJ13" s="114">
        <v>1.3009999999999999</v>
      </c>
      <c r="AK13" s="83">
        <f>G13*1.73*1.56</f>
        <v>1160.4839999999999</v>
      </c>
      <c r="AL13" s="82">
        <v>1.2849999999999999</v>
      </c>
      <c r="AM13" s="83">
        <f>I13*1.73*1.56</f>
        <v>1263.0383999999999</v>
      </c>
      <c r="AN13" s="82">
        <v>1.2709999999999999</v>
      </c>
      <c r="AO13" s="112">
        <f>K13*1.71*1.54</f>
        <v>1321.9667999999999</v>
      </c>
      <c r="AP13" s="102">
        <v>1.264</v>
      </c>
      <c r="AQ13" s="112">
        <f>M13*1.71*1.54</f>
        <v>1435.203</v>
      </c>
      <c r="AR13" s="102">
        <v>1.2410000000000001</v>
      </c>
    </row>
    <row r="14" spans="1:44" ht="16.7" customHeight="1" x14ac:dyDescent="0.2">
      <c r="A14" s="141"/>
      <c r="B14" s="62">
        <v>1100</v>
      </c>
      <c r="C14" s="78">
        <f>$C$13*B14/1000</f>
        <v>302.5</v>
      </c>
      <c r="D14" s="72"/>
      <c r="E14" s="71">
        <f>$E$13*B14/1000</f>
        <v>382.8</v>
      </c>
      <c r="F14" s="71"/>
      <c r="G14" s="76">
        <f>$G$13*B14/1000</f>
        <v>473</v>
      </c>
      <c r="H14" s="72"/>
      <c r="I14" s="76">
        <f>$I$13*$B14/1000</f>
        <v>514.79999999999995</v>
      </c>
      <c r="J14" s="72"/>
      <c r="K14" s="97">
        <f t="shared" ref="K14:K48" si="18">$K$13*$B14/1000</f>
        <v>552.20000000000005</v>
      </c>
      <c r="L14" s="95"/>
      <c r="M14" s="97">
        <f t="shared" ref="M14:M48" si="19">$M$13*$B14/1000</f>
        <v>599.5</v>
      </c>
      <c r="N14" s="95"/>
      <c r="P14" s="141"/>
      <c r="Q14" s="62">
        <v>1100</v>
      </c>
      <c r="R14" s="78">
        <f>$R$13*$Q14/1000</f>
        <v>529.375</v>
      </c>
      <c r="S14" s="72"/>
      <c r="T14" s="71">
        <f>$T$13*$Q14/1000</f>
        <v>669.9</v>
      </c>
      <c r="U14" s="71"/>
      <c r="V14" s="76">
        <f>$V$13*$Q14/1000</f>
        <v>818.29</v>
      </c>
      <c r="W14" s="72"/>
      <c r="X14" s="76">
        <f>$X$13*$Q14/1000</f>
        <v>890.60400000000004</v>
      </c>
      <c r="Y14" s="72"/>
      <c r="Z14" s="97">
        <f>$Z$13*$Q14/1000</f>
        <v>944.26199999999994</v>
      </c>
      <c r="AA14" s="95"/>
      <c r="AB14" s="97">
        <f>$AB$13*$Q14/1000</f>
        <v>1025.145</v>
      </c>
      <c r="AC14" s="95"/>
      <c r="AE14" s="141"/>
      <c r="AF14" s="62">
        <v>1100</v>
      </c>
      <c r="AG14" s="78">
        <f>$AG$13*$AF14/1000</f>
        <v>836.41250000000002</v>
      </c>
      <c r="AH14" s="72"/>
      <c r="AI14" s="71">
        <f>$AI$13*$AF14/1000</f>
        <v>1058.442</v>
      </c>
      <c r="AJ14" s="71"/>
      <c r="AK14" s="76">
        <f>$AK$13*$AF14/1000</f>
        <v>1276.5323999999998</v>
      </c>
      <c r="AL14" s="72"/>
      <c r="AM14" s="76">
        <f>$AM$13*$AF14/1000</f>
        <v>1389.3422399999999</v>
      </c>
      <c r="AN14" s="72"/>
      <c r="AO14" s="97">
        <f>$AO$13*$AF14/1000</f>
        <v>1454.1634799999999</v>
      </c>
      <c r="AP14" s="95"/>
      <c r="AQ14" s="97">
        <f>$AQ$13*$AF14/1000</f>
        <v>1578.7233000000001</v>
      </c>
      <c r="AR14" s="95"/>
    </row>
    <row r="15" spans="1:44" ht="16.7" customHeight="1" x14ac:dyDescent="0.2">
      <c r="A15" s="141"/>
      <c r="B15" s="62">
        <v>1200</v>
      </c>
      <c r="C15" s="78">
        <f t="shared" ref="C15:C48" si="20">$C$13*B15/1000</f>
        <v>330</v>
      </c>
      <c r="D15" s="72"/>
      <c r="E15" s="71">
        <f t="shared" ref="E15:E48" si="21">$E$13*B15/1000</f>
        <v>417.6</v>
      </c>
      <c r="F15" s="71"/>
      <c r="G15" s="76">
        <f t="shared" ref="G15:G48" si="22">$G$13*B15/1000</f>
        <v>516</v>
      </c>
      <c r="H15" s="72"/>
      <c r="I15" s="76">
        <f t="shared" ref="I15:I48" si="23">$I$13*$B15/1000</f>
        <v>561.6</v>
      </c>
      <c r="J15" s="72"/>
      <c r="K15" s="97">
        <f t="shared" si="18"/>
        <v>602.4</v>
      </c>
      <c r="L15" s="95"/>
      <c r="M15" s="97">
        <f t="shared" si="19"/>
        <v>654</v>
      </c>
      <c r="N15" s="95"/>
      <c r="P15" s="141"/>
      <c r="Q15" s="62">
        <v>1200</v>
      </c>
      <c r="R15" s="78">
        <f t="shared" ref="R15:R48" si="24">$R$13*$Q15/1000</f>
        <v>577.5</v>
      </c>
      <c r="S15" s="72"/>
      <c r="T15" s="71">
        <f t="shared" ref="T15:T48" si="25">$T$13*$Q15/1000</f>
        <v>730.8</v>
      </c>
      <c r="U15" s="71"/>
      <c r="V15" s="76">
        <f t="shared" ref="V15:V48" si="26">$V$13*$Q15/1000</f>
        <v>892.68</v>
      </c>
      <c r="W15" s="72"/>
      <c r="X15" s="76">
        <f t="shared" ref="X15:X48" si="27">$X$13*$Q15/1000</f>
        <v>971.56799999999998</v>
      </c>
      <c r="Y15" s="72"/>
      <c r="Z15" s="97">
        <f t="shared" ref="Z15:Z48" si="28">$Z$13*$Q15/1000</f>
        <v>1030.104</v>
      </c>
      <c r="AA15" s="95"/>
      <c r="AB15" s="97">
        <f t="shared" ref="AB15:AB48" si="29">$AB$13*$Q15/1000</f>
        <v>1118.3399999999999</v>
      </c>
      <c r="AC15" s="95"/>
      <c r="AE15" s="141"/>
      <c r="AF15" s="62">
        <v>1200</v>
      </c>
      <c r="AG15" s="78">
        <f t="shared" ref="AG15:AG48" si="30">$AG$13*$AF15/1000</f>
        <v>912.45</v>
      </c>
      <c r="AH15" s="72"/>
      <c r="AI15" s="71">
        <f t="shared" ref="AI15:AI48" si="31">$AI$13*$AF15/1000</f>
        <v>1154.664</v>
      </c>
      <c r="AJ15" s="71"/>
      <c r="AK15" s="76">
        <f t="shared" ref="AK15:AK48" si="32">$AK$13*$AF15/1000</f>
        <v>1392.5807999999997</v>
      </c>
      <c r="AL15" s="72"/>
      <c r="AM15" s="76">
        <f t="shared" ref="AM15:AM48" si="33">$AM$13*$AF15/1000</f>
        <v>1515.6460799999998</v>
      </c>
      <c r="AN15" s="72"/>
      <c r="AO15" s="97">
        <f t="shared" ref="AO15:AO48" si="34">$AO$13*$AF15/1000</f>
        <v>1586.36016</v>
      </c>
      <c r="AP15" s="95"/>
      <c r="AQ15" s="97">
        <f t="shared" ref="AQ15:AQ48" si="35">$AQ$13*$AF15/1000</f>
        <v>1722.2435999999998</v>
      </c>
      <c r="AR15" s="95"/>
    </row>
    <row r="16" spans="1:44" s="14" customFormat="1" ht="16.7" customHeight="1" x14ac:dyDescent="0.2">
      <c r="A16" s="141"/>
      <c r="B16" s="62">
        <v>1300</v>
      </c>
      <c r="C16" s="78">
        <f t="shared" si="20"/>
        <v>357.5</v>
      </c>
      <c r="D16" s="72"/>
      <c r="E16" s="71">
        <f t="shared" si="21"/>
        <v>452.4</v>
      </c>
      <c r="F16" s="71"/>
      <c r="G16" s="76">
        <f t="shared" si="22"/>
        <v>559</v>
      </c>
      <c r="H16" s="72"/>
      <c r="I16" s="76">
        <f t="shared" si="23"/>
        <v>608.4</v>
      </c>
      <c r="J16" s="72"/>
      <c r="K16" s="97">
        <f t="shared" si="18"/>
        <v>652.6</v>
      </c>
      <c r="L16" s="95"/>
      <c r="M16" s="97">
        <f t="shared" si="19"/>
        <v>708.5</v>
      </c>
      <c r="N16" s="95"/>
      <c r="P16" s="141"/>
      <c r="Q16" s="62">
        <v>1300</v>
      </c>
      <c r="R16" s="78">
        <f t="shared" si="24"/>
        <v>625.625</v>
      </c>
      <c r="S16" s="72"/>
      <c r="T16" s="71">
        <f t="shared" si="25"/>
        <v>791.7</v>
      </c>
      <c r="U16" s="71"/>
      <c r="V16" s="76">
        <f t="shared" si="26"/>
        <v>967.07</v>
      </c>
      <c r="W16" s="72"/>
      <c r="X16" s="76">
        <f t="shared" si="27"/>
        <v>1052.5319999999999</v>
      </c>
      <c r="Y16" s="72"/>
      <c r="Z16" s="97">
        <f t="shared" si="28"/>
        <v>1115.9459999999999</v>
      </c>
      <c r="AA16" s="95"/>
      <c r="AB16" s="97">
        <f t="shared" si="29"/>
        <v>1211.5350000000001</v>
      </c>
      <c r="AC16" s="95"/>
      <c r="AE16" s="141"/>
      <c r="AF16" s="62">
        <v>1300</v>
      </c>
      <c r="AG16" s="78">
        <f t="shared" si="30"/>
        <v>988.48749999999995</v>
      </c>
      <c r="AH16" s="72"/>
      <c r="AI16" s="71">
        <f t="shared" si="31"/>
        <v>1250.886</v>
      </c>
      <c r="AJ16" s="71"/>
      <c r="AK16" s="76">
        <f t="shared" si="32"/>
        <v>1508.6291999999999</v>
      </c>
      <c r="AL16" s="72"/>
      <c r="AM16" s="76">
        <f t="shared" si="33"/>
        <v>1641.94992</v>
      </c>
      <c r="AN16" s="72"/>
      <c r="AO16" s="97">
        <f t="shared" si="34"/>
        <v>1718.5568399999997</v>
      </c>
      <c r="AP16" s="95"/>
      <c r="AQ16" s="97">
        <f t="shared" si="35"/>
        <v>1865.7638999999999</v>
      </c>
      <c r="AR16" s="95"/>
    </row>
    <row r="17" spans="1:44" ht="16.7" customHeight="1" x14ac:dyDescent="0.2">
      <c r="A17" s="141"/>
      <c r="B17" s="62">
        <v>1400</v>
      </c>
      <c r="C17" s="78">
        <f t="shared" si="20"/>
        <v>385</v>
      </c>
      <c r="D17" s="72"/>
      <c r="E17" s="71">
        <f t="shared" si="21"/>
        <v>487.2</v>
      </c>
      <c r="F17" s="71"/>
      <c r="G17" s="76">
        <f t="shared" si="22"/>
        <v>602</v>
      </c>
      <c r="H17" s="72"/>
      <c r="I17" s="76">
        <f t="shared" si="23"/>
        <v>655.20000000000005</v>
      </c>
      <c r="J17" s="72"/>
      <c r="K17" s="97">
        <f t="shared" si="18"/>
        <v>702.8</v>
      </c>
      <c r="L17" s="95"/>
      <c r="M17" s="97">
        <f t="shared" si="19"/>
        <v>763</v>
      </c>
      <c r="N17" s="95"/>
      <c r="P17" s="141"/>
      <c r="Q17" s="62">
        <v>1400</v>
      </c>
      <c r="R17" s="78">
        <f t="shared" si="24"/>
        <v>673.75</v>
      </c>
      <c r="S17" s="72"/>
      <c r="T17" s="71">
        <f t="shared" si="25"/>
        <v>852.6</v>
      </c>
      <c r="U17" s="71"/>
      <c r="V17" s="76">
        <f t="shared" si="26"/>
        <v>1041.46</v>
      </c>
      <c r="W17" s="72"/>
      <c r="X17" s="76">
        <f t="shared" si="27"/>
        <v>1133.4960000000001</v>
      </c>
      <c r="Y17" s="72"/>
      <c r="Z17" s="97">
        <f t="shared" si="28"/>
        <v>1201.788</v>
      </c>
      <c r="AA17" s="95"/>
      <c r="AB17" s="97">
        <f t="shared" si="29"/>
        <v>1304.73</v>
      </c>
      <c r="AC17" s="95"/>
      <c r="AE17" s="141"/>
      <c r="AF17" s="62">
        <v>1400</v>
      </c>
      <c r="AG17" s="78">
        <f t="shared" si="30"/>
        <v>1064.5250000000001</v>
      </c>
      <c r="AH17" s="72"/>
      <c r="AI17" s="71">
        <f t="shared" si="31"/>
        <v>1347.1079999999999</v>
      </c>
      <c r="AJ17" s="71"/>
      <c r="AK17" s="76">
        <f t="shared" si="32"/>
        <v>1624.6775999999998</v>
      </c>
      <c r="AL17" s="72"/>
      <c r="AM17" s="76">
        <f t="shared" si="33"/>
        <v>1768.2537599999998</v>
      </c>
      <c r="AN17" s="72"/>
      <c r="AO17" s="97">
        <f t="shared" si="34"/>
        <v>1850.7535199999998</v>
      </c>
      <c r="AP17" s="95"/>
      <c r="AQ17" s="97">
        <f t="shared" si="35"/>
        <v>2009.2842000000001</v>
      </c>
      <c r="AR17" s="95"/>
    </row>
    <row r="18" spans="1:44" ht="16.7" customHeight="1" x14ac:dyDescent="0.2">
      <c r="A18" s="141"/>
      <c r="B18" s="62">
        <v>1500</v>
      </c>
      <c r="C18" s="78">
        <f t="shared" si="20"/>
        <v>412.5</v>
      </c>
      <c r="D18" s="72"/>
      <c r="E18" s="71">
        <f t="shared" si="21"/>
        <v>522</v>
      </c>
      <c r="F18" s="71"/>
      <c r="G18" s="76">
        <f t="shared" si="22"/>
        <v>645</v>
      </c>
      <c r="H18" s="72"/>
      <c r="I18" s="76">
        <f t="shared" si="23"/>
        <v>702</v>
      </c>
      <c r="J18" s="72"/>
      <c r="K18" s="97">
        <f t="shared" si="18"/>
        <v>753</v>
      </c>
      <c r="L18" s="95"/>
      <c r="M18" s="97">
        <f t="shared" si="19"/>
        <v>817.5</v>
      </c>
      <c r="N18" s="95"/>
      <c r="P18" s="141"/>
      <c r="Q18" s="62">
        <v>1500</v>
      </c>
      <c r="R18" s="78">
        <f t="shared" si="24"/>
        <v>721.875</v>
      </c>
      <c r="S18" s="72"/>
      <c r="T18" s="71">
        <f t="shared" si="25"/>
        <v>913.5</v>
      </c>
      <c r="U18" s="71"/>
      <c r="V18" s="76">
        <f t="shared" si="26"/>
        <v>1115.8499999999999</v>
      </c>
      <c r="W18" s="72"/>
      <c r="X18" s="76">
        <f t="shared" si="27"/>
        <v>1214.46</v>
      </c>
      <c r="Y18" s="72"/>
      <c r="Z18" s="97">
        <f t="shared" si="28"/>
        <v>1287.6300000000001</v>
      </c>
      <c r="AA18" s="95"/>
      <c r="AB18" s="97">
        <f t="shared" si="29"/>
        <v>1397.925</v>
      </c>
      <c r="AC18" s="95"/>
      <c r="AE18" s="141"/>
      <c r="AF18" s="62">
        <v>1500</v>
      </c>
      <c r="AG18" s="78">
        <f t="shared" si="30"/>
        <v>1140.5625</v>
      </c>
      <c r="AH18" s="72"/>
      <c r="AI18" s="71">
        <f t="shared" si="31"/>
        <v>1443.33</v>
      </c>
      <c r="AJ18" s="71"/>
      <c r="AK18" s="76">
        <f t="shared" si="32"/>
        <v>1740.7260000000001</v>
      </c>
      <c r="AL18" s="72"/>
      <c r="AM18" s="76">
        <f t="shared" si="33"/>
        <v>1894.5575999999999</v>
      </c>
      <c r="AN18" s="72"/>
      <c r="AO18" s="97">
        <f t="shared" si="34"/>
        <v>1982.9502</v>
      </c>
      <c r="AP18" s="95"/>
      <c r="AQ18" s="97">
        <f t="shared" si="35"/>
        <v>2152.8045000000002</v>
      </c>
      <c r="AR18" s="95"/>
    </row>
    <row r="19" spans="1:44" ht="16.7" customHeight="1" x14ac:dyDescent="0.2">
      <c r="A19" s="141"/>
      <c r="B19" s="62">
        <v>1600</v>
      </c>
      <c r="C19" s="78">
        <f t="shared" si="20"/>
        <v>440</v>
      </c>
      <c r="D19" s="72"/>
      <c r="E19" s="71">
        <f t="shared" si="21"/>
        <v>556.79999999999995</v>
      </c>
      <c r="F19" s="71"/>
      <c r="G19" s="76">
        <f t="shared" si="22"/>
        <v>688</v>
      </c>
      <c r="H19" s="72"/>
      <c r="I19" s="76">
        <f t="shared" si="23"/>
        <v>748.8</v>
      </c>
      <c r="J19" s="72"/>
      <c r="K19" s="97">
        <f t="shared" si="18"/>
        <v>803.2</v>
      </c>
      <c r="L19" s="95"/>
      <c r="M19" s="97">
        <f t="shared" si="19"/>
        <v>872</v>
      </c>
      <c r="N19" s="95"/>
      <c r="P19" s="141"/>
      <c r="Q19" s="62">
        <v>1600</v>
      </c>
      <c r="R19" s="78">
        <f t="shared" si="24"/>
        <v>770</v>
      </c>
      <c r="S19" s="72"/>
      <c r="T19" s="71">
        <f t="shared" si="25"/>
        <v>974.4</v>
      </c>
      <c r="U19" s="71"/>
      <c r="V19" s="76">
        <f t="shared" si="26"/>
        <v>1190.24</v>
      </c>
      <c r="W19" s="72"/>
      <c r="X19" s="76">
        <f t="shared" si="27"/>
        <v>1295.424</v>
      </c>
      <c r="Y19" s="72"/>
      <c r="Z19" s="97">
        <f t="shared" si="28"/>
        <v>1373.472</v>
      </c>
      <c r="AA19" s="95"/>
      <c r="AB19" s="97">
        <f t="shared" si="29"/>
        <v>1491.12</v>
      </c>
      <c r="AC19" s="95"/>
      <c r="AE19" s="141"/>
      <c r="AF19" s="62">
        <v>1600</v>
      </c>
      <c r="AG19" s="78">
        <f t="shared" si="30"/>
        <v>1216.5999999999999</v>
      </c>
      <c r="AH19" s="72"/>
      <c r="AI19" s="71">
        <f t="shared" si="31"/>
        <v>1539.5519999999999</v>
      </c>
      <c r="AJ19" s="71"/>
      <c r="AK19" s="76">
        <f t="shared" si="32"/>
        <v>1856.7744</v>
      </c>
      <c r="AL19" s="72"/>
      <c r="AM19" s="76">
        <f t="shared" si="33"/>
        <v>2020.8614399999999</v>
      </c>
      <c r="AN19" s="72"/>
      <c r="AO19" s="97">
        <f t="shared" si="34"/>
        <v>2115.1468799999998</v>
      </c>
      <c r="AP19" s="95"/>
      <c r="AQ19" s="97">
        <f t="shared" si="35"/>
        <v>2296.3247999999999</v>
      </c>
      <c r="AR19" s="95"/>
    </row>
    <row r="20" spans="1:44" s="14" customFormat="1" ht="16.7" customHeight="1" x14ac:dyDescent="0.2">
      <c r="A20" s="141"/>
      <c r="B20" s="62">
        <v>1700</v>
      </c>
      <c r="C20" s="78">
        <f t="shared" si="20"/>
        <v>467.5</v>
      </c>
      <c r="D20" s="72"/>
      <c r="E20" s="71">
        <f t="shared" si="21"/>
        <v>591.6</v>
      </c>
      <c r="F20" s="71"/>
      <c r="G20" s="76">
        <f t="shared" si="22"/>
        <v>731</v>
      </c>
      <c r="H20" s="72"/>
      <c r="I20" s="76">
        <f t="shared" si="23"/>
        <v>795.6</v>
      </c>
      <c r="J20" s="72"/>
      <c r="K20" s="97">
        <f t="shared" si="18"/>
        <v>853.4</v>
      </c>
      <c r="L20" s="95"/>
      <c r="M20" s="97">
        <f t="shared" si="19"/>
        <v>926.5</v>
      </c>
      <c r="N20" s="95"/>
      <c r="P20" s="141"/>
      <c r="Q20" s="62">
        <v>1700</v>
      </c>
      <c r="R20" s="78">
        <f t="shared" si="24"/>
        <v>818.125</v>
      </c>
      <c r="S20" s="72"/>
      <c r="T20" s="71">
        <f t="shared" si="25"/>
        <v>1035.3</v>
      </c>
      <c r="U20" s="71"/>
      <c r="V20" s="76">
        <f t="shared" si="26"/>
        <v>1264.6300000000001</v>
      </c>
      <c r="W20" s="72"/>
      <c r="X20" s="76">
        <f t="shared" si="27"/>
        <v>1376.3879999999999</v>
      </c>
      <c r="Y20" s="72"/>
      <c r="Z20" s="97">
        <f t="shared" si="28"/>
        <v>1459.3140000000001</v>
      </c>
      <c r="AA20" s="95"/>
      <c r="AB20" s="97">
        <f t="shared" si="29"/>
        <v>1584.3150000000001</v>
      </c>
      <c r="AC20" s="95"/>
      <c r="AE20" s="141"/>
      <c r="AF20" s="62">
        <v>1700</v>
      </c>
      <c r="AG20" s="78">
        <f t="shared" si="30"/>
        <v>1292.6375</v>
      </c>
      <c r="AH20" s="72"/>
      <c r="AI20" s="71">
        <f t="shared" si="31"/>
        <v>1635.7739999999999</v>
      </c>
      <c r="AJ20" s="71"/>
      <c r="AK20" s="76">
        <f t="shared" si="32"/>
        <v>1972.8227999999999</v>
      </c>
      <c r="AL20" s="72"/>
      <c r="AM20" s="76">
        <f t="shared" si="33"/>
        <v>2147.1652799999997</v>
      </c>
      <c r="AN20" s="72"/>
      <c r="AO20" s="97">
        <f t="shared" si="34"/>
        <v>2247.3435600000003</v>
      </c>
      <c r="AP20" s="95"/>
      <c r="AQ20" s="97">
        <f t="shared" si="35"/>
        <v>2439.8451</v>
      </c>
      <c r="AR20" s="95"/>
    </row>
    <row r="21" spans="1:44" ht="16.7" customHeight="1" x14ac:dyDescent="0.2">
      <c r="A21" s="141"/>
      <c r="B21" s="62">
        <v>1800</v>
      </c>
      <c r="C21" s="78">
        <f t="shared" si="20"/>
        <v>495</v>
      </c>
      <c r="D21" s="72"/>
      <c r="E21" s="71">
        <f t="shared" si="21"/>
        <v>626.4</v>
      </c>
      <c r="F21" s="71"/>
      <c r="G21" s="76">
        <f t="shared" si="22"/>
        <v>774</v>
      </c>
      <c r="H21" s="72"/>
      <c r="I21" s="76">
        <f t="shared" si="23"/>
        <v>842.4</v>
      </c>
      <c r="J21" s="72"/>
      <c r="K21" s="97">
        <f t="shared" si="18"/>
        <v>903.6</v>
      </c>
      <c r="L21" s="95"/>
      <c r="M21" s="97">
        <f t="shared" si="19"/>
        <v>981</v>
      </c>
      <c r="N21" s="95"/>
      <c r="P21" s="141"/>
      <c r="Q21" s="62">
        <v>1800</v>
      </c>
      <c r="R21" s="78">
        <f t="shared" si="24"/>
        <v>866.25</v>
      </c>
      <c r="S21" s="72"/>
      <c r="T21" s="71">
        <f t="shared" si="25"/>
        <v>1096.2</v>
      </c>
      <c r="U21" s="71"/>
      <c r="V21" s="76">
        <f t="shared" si="26"/>
        <v>1339.02</v>
      </c>
      <c r="W21" s="72"/>
      <c r="X21" s="76">
        <f t="shared" si="27"/>
        <v>1457.3520000000001</v>
      </c>
      <c r="Y21" s="72"/>
      <c r="Z21" s="97">
        <f t="shared" si="28"/>
        <v>1545.1559999999999</v>
      </c>
      <c r="AA21" s="95"/>
      <c r="AB21" s="97">
        <f t="shared" si="29"/>
        <v>1677.5099999999998</v>
      </c>
      <c r="AC21" s="95"/>
      <c r="AE21" s="141"/>
      <c r="AF21" s="62">
        <v>1800</v>
      </c>
      <c r="AG21" s="78">
        <f t="shared" si="30"/>
        <v>1368.675</v>
      </c>
      <c r="AH21" s="72"/>
      <c r="AI21" s="71">
        <f t="shared" si="31"/>
        <v>1731.9960000000001</v>
      </c>
      <c r="AJ21" s="71"/>
      <c r="AK21" s="76">
        <f t="shared" si="32"/>
        <v>2088.8712</v>
      </c>
      <c r="AL21" s="72"/>
      <c r="AM21" s="76">
        <f t="shared" si="33"/>
        <v>2273.4691199999997</v>
      </c>
      <c r="AN21" s="72"/>
      <c r="AO21" s="97">
        <f t="shared" si="34"/>
        <v>2379.5402399999998</v>
      </c>
      <c r="AP21" s="95"/>
      <c r="AQ21" s="97">
        <f t="shared" si="35"/>
        <v>2583.3653999999997</v>
      </c>
      <c r="AR21" s="95"/>
    </row>
    <row r="22" spans="1:44" s="14" customFormat="1" ht="16.7" customHeight="1" x14ac:dyDescent="0.2">
      <c r="A22" s="141"/>
      <c r="B22" s="62">
        <v>1900</v>
      </c>
      <c r="C22" s="78">
        <f t="shared" si="20"/>
        <v>522.5</v>
      </c>
      <c r="D22" s="72"/>
      <c r="E22" s="71">
        <f t="shared" si="21"/>
        <v>661.2</v>
      </c>
      <c r="F22" s="71"/>
      <c r="G22" s="76">
        <f t="shared" si="22"/>
        <v>817</v>
      </c>
      <c r="H22" s="72"/>
      <c r="I22" s="76">
        <f t="shared" si="23"/>
        <v>889.2</v>
      </c>
      <c r="J22" s="72"/>
      <c r="K22" s="97">
        <f t="shared" si="18"/>
        <v>953.8</v>
      </c>
      <c r="L22" s="95"/>
      <c r="M22" s="97">
        <f t="shared" si="19"/>
        <v>1035.5</v>
      </c>
      <c r="N22" s="95"/>
      <c r="P22" s="141"/>
      <c r="Q22" s="62">
        <v>1900</v>
      </c>
      <c r="R22" s="78">
        <f t="shared" si="24"/>
        <v>914.375</v>
      </c>
      <c r="S22" s="72"/>
      <c r="T22" s="71">
        <f t="shared" si="25"/>
        <v>1157.0999999999999</v>
      </c>
      <c r="U22" s="71"/>
      <c r="V22" s="76">
        <f t="shared" si="26"/>
        <v>1413.41</v>
      </c>
      <c r="W22" s="72"/>
      <c r="X22" s="76">
        <f t="shared" si="27"/>
        <v>1538.316</v>
      </c>
      <c r="Y22" s="72"/>
      <c r="Z22" s="97">
        <f t="shared" si="28"/>
        <v>1630.998</v>
      </c>
      <c r="AA22" s="95"/>
      <c r="AB22" s="97">
        <f t="shared" si="29"/>
        <v>1770.7049999999997</v>
      </c>
      <c r="AC22" s="95"/>
      <c r="AE22" s="141"/>
      <c r="AF22" s="62">
        <v>1900</v>
      </c>
      <c r="AG22" s="78">
        <f t="shared" si="30"/>
        <v>1444.7125000000001</v>
      </c>
      <c r="AH22" s="72"/>
      <c r="AI22" s="71">
        <f t="shared" si="31"/>
        <v>1828.2180000000001</v>
      </c>
      <c r="AJ22" s="71"/>
      <c r="AK22" s="76">
        <f t="shared" si="32"/>
        <v>2204.9195999999997</v>
      </c>
      <c r="AL22" s="72"/>
      <c r="AM22" s="76">
        <f t="shared" si="33"/>
        <v>2399.7729599999998</v>
      </c>
      <c r="AN22" s="72"/>
      <c r="AO22" s="97">
        <f t="shared" si="34"/>
        <v>2511.7369199999998</v>
      </c>
      <c r="AP22" s="95"/>
      <c r="AQ22" s="97">
        <f t="shared" si="35"/>
        <v>2726.8856999999998</v>
      </c>
      <c r="AR22" s="95"/>
    </row>
    <row r="23" spans="1:44" ht="16.7" customHeight="1" x14ac:dyDescent="0.2">
      <c r="A23" s="141"/>
      <c r="B23" s="62">
        <v>2000</v>
      </c>
      <c r="C23" s="71">
        <f t="shared" si="20"/>
        <v>550</v>
      </c>
      <c r="D23" s="72"/>
      <c r="E23" s="71">
        <f t="shared" si="21"/>
        <v>696</v>
      </c>
      <c r="F23" s="71"/>
      <c r="G23" s="76">
        <f t="shared" si="22"/>
        <v>860</v>
      </c>
      <c r="H23" s="72"/>
      <c r="I23" s="76">
        <f t="shared" si="23"/>
        <v>936</v>
      </c>
      <c r="J23" s="72"/>
      <c r="K23" s="97">
        <f t="shared" si="18"/>
        <v>1004</v>
      </c>
      <c r="L23" s="95"/>
      <c r="M23" s="97">
        <f t="shared" si="19"/>
        <v>1090</v>
      </c>
      <c r="N23" s="95"/>
      <c r="P23" s="141"/>
      <c r="Q23" s="62">
        <v>2000</v>
      </c>
      <c r="R23" s="78">
        <f t="shared" si="24"/>
        <v>962.5</v>
      </c>
      <c r="S23" s="72"/>
      <c r="T23" s="71">
        <f t="shared" si="25"/>
        <v>1218</v>
      </c>
      <c r="U23" s="71"/>
      <c r="V23" s="76">
        <f t="shared" si="26"/>
        <v>1487.8</v>
      </c>
      <c r="W23" s="72"/>
      <c r="X23" s="76">
        <f t="shared" si="27"/>
        <v>1619.28</v>
      </c>
      <c r="Y23" s="72"/>
      <c r="Z23" s="97">
        <f t="shared" si="28"/>
        <v>1716.84</v>
      </c>
      <c r="AA23" s="95"/>
      <c r="AB23" s="97">
        <f t="shared" si="29"/>
        <v>1863.8999999999999</v>
      </c>
      <c r="AC23" s="95"/>
      <c r="AE23" s="141"/>
      <c r="AF23" s="62">
        <v>2000</v>
      </c>
      <c r="AG23" s="78">
        <f t="shared" si="30"/>
        <v>1520.75</v>
      </c>
      <c r="AH23" s="72"/>
      <c r="AI23" s="71">
        <f t="shared" si="31"/>
        <v>1924.44</v>
      </c>
      <c r="AJ23" s="71"/>
      <c r="AK23" s="76">
        <f t="shared" si="32"/>
        <v>2320.9679999999998</v>
      </c>
      <c r="AL23" s="72"/>
      <c r="AM23" s="76">
        <f t="shared" si="33"/>
        <v>2526.0767999999998</v>
      </c>
      <c r="AN23" s="72"/>
      <c r="AO23" s="97">
        <f t="shared" si="34"/>
        <v>2643.9335999999998</v>
      </c>
      <c r="AP23" s="95"/>
      <c r="AQ23" s="97">
        <f t="shared" si="35"/>
        <v>2870.4059999999999</v>
      </c>
      <c r="AR23" s="95"/>
    </row>
    <row r="24" spans="1:44" s="14" customFormat="1" ht="16.7" customHeight="1" x14ac:dyDescent="0.2">
      <c r="A24" s="70"/>
      <c r="B24" s="62">
        <v>2100</v>
      </c>
      <c r="C24" s="71">
        <f t="shared" si="20"/>
        <v>577.5</v>
      </c>
      <c r="D24" s="72"/>
      <c r="E24" s="71">
        <f t="shared" si="21"/>
        <v>730.8</v>
      </c>
      <c r="F24" s="71"/>
      <c r="G24" s="76">
        <f t="shared" si="22"/>
        <v>903</v>
      </c>
      <c r="H24" s="72"/>
      <c r="I24" s="76">
        <f t="shared" si="23"/>
        <v>982.8</v>
      </c>
      <c r="J24" s="72"/>
      <c r="K24" s="97">
        <f t="shared" si="18"/>
        <v>1054.2</v>
      </c>
      <c r="L24" s="95"/>
      <c r="M24" s="97">
        <f t="shared" si="19"/>
        <v>1144.5</v>
      </c>
      <c r="N24" s="95"/>
      <c r="P24" s="104"/>
      <c r="Q24" s="62">
        <v>2100</v>
      </c>
      <c r="R24" s="78">
        <f t="shared" si="24"/>
        <v>1010.625</v>
      </c>
      <c r="S24" s="72"/>
      <c r="T24" s="71">
        <f t="shared" si="25"/>
        <v>1278.9000000000001</v>
      </c>
      <c r="U24" s="71"/>
      <c r="V24" s="76">
        <f t="shared" si="26"/>
        <v>1562.19</v>
      </c>
      <c r="W24" s="72"/>
      <c r="X24" s="76">
        <f t="shared" si="27"/>
        <v>1700.2439999999999</v>
      </c>
      <c r="Y24" s="72"/>
      <c r="Z24" s="97">
        <f t="shared" si="28"/>
        <v>1802.682</v>
      </c>
      <c r="AA24" s="95"/>
      <c r="AB24" s="97">
        <f t="shared" si="29"/>
        <v>1957.0949999999998</v>
      </c>
      <c r="AC24" s="95"/>
      <c r="AE24" s="104"/>
      <c r="AF24" s="62">
        <v>2100</v>
      </c>
      <c r="AG24" s="78">
        <f t="shared" si="30"/>
        <v>1596.7874999999999</v>
      </c>
      <c r="AH24" s="72"/>
      <c r="AI24" s="71">
        <f t="shared" si="31"/>
        <v>2020.662</v>
      </c>
      <c r="AJ24" s="71"/>
      <c r="AK24" s="76">
        <f t="shared" si="32"/>
        <v>2437.0164</v>
      </c>
      <c r="AL24" s="72"/>
      <c r="AM24" s="76">
        <f t="shared" si="33"/>
        <v>2652.3806399999999</v>
      </c>
      <c r="AN24" s="72"/>
      <c r="AO24" s="97">
        <f t="shared" si="34"/>
        <v>2776.1302799999999</v>
      </c>
      <c r="AP24" s="95"/>
      <c r="AQ24" s="97">
        <f t="shared" si="35"/>
        <v>3013.9262999999996</v>
      </c>
      <c r="AR24" s="95"/>
    </row>
    <row r="25" spans="1:44" s="14" customFormat="1" ht="16.7" customHeight="1" x14ac:dyDescent="0.2">
      <c r="A25" s="70"/>
      <c r="B25" s="62">
        <v>2200</v>
      </c>
      <c r="C25" s="71">
        <f t="shared" si="20"/>
        <v>605</v>
      </c>
      <c r="D25" s="72"/>
      <c r="E25" s="71">
        <f t="shared" si="21"/>
        <v>765.6</v>
      </c>
      <c r="F25" s="71"/>
      <c r="G25" s="76">
        <f t="shared" si="22"/>
        <v>946</v>
      </c>
      <c r="H25" s="72"/>
      <c r="I25" s="76">
        <f t="shared" si="23"/>
        <v>1029.5999999999999</v>
      </c>
      <c r="J25" s="72"/>
      <c r="K25" s="97">
        <f t="shared" si="18"/>
        <v>1104.4000000000001</v>
      </c>
      <c r="L25" s="95"/>
      <c r="M25" s="97">
        <f t="shared" si="19"/>
        <v>1199</v>
      </c>
      <c r="N25" s="95"/>
      <c r="P25" s="104"/>
      <c r="Q25" s="62">
        <v>2200</v>
      </c>
      <c r="R25" s="78">
        <f t="shared" si="24"/>
        <v>1058.75</v>
      </c>
      <c r="S25" s="72"/>
      <c r="T25" s="71">
        <f t="shared" si="25"/>
        <v>1339.8</v>
      </c>
      <c r="U25" s="71"/>
      <c r="V25" s="76">
        <f t="shared" si="26"/>
        <v>1636.58</v>
      </c>
      <c r="W25" s="72"/>
      <c r="X25" s="76">
        <f t="shared" si="27"/>
        <v>1781.2080000000001</v>
      </c>
      <c r="Y25" s="72"/>
      <c r="Z25" s="97">
        <f t="shared" si="28"/>
        <v>1888.5239999999999</v>
      </c>
      <c r="AA25" s="95"/>
      <c r="AB25" s="97">
        <f t="shared" si="29"/>
        <v>2050.29</v>
      </c>
      <c r="AC25" s="95"/>
      <c r="AE25" s="104"/>
      <c r="AF25" s="62">
        <v>2200</v>
      </c>
      <c r="AG25" s="78">
        <f t="shared" si="30"/>
        <v>1672.825</v>
      </c>
      <c r="AH25" s="72"/>
      <c r="AI25" s="71">
        <f t="shared" si="31"/>
        <v>2116.884</v>
      </c>
      <c r="AJ25" s="71"/>
      <c r="AK25" s="76">
        <f t="shared" si="32"/>
        <v>2553.0647999999997</v>
      </c>
      <c r="AL25" s="72"/>
      <c r="AM25" s="76">
        <f t="shared" si="33"/>
        <v>2778.6844799999999</v>
      </c>
      <c r="AN25" s="72"/>
      <c r="AO25" s="97">
        <f t="shared" si="34"/>
        <v>2908.3269599999999</v>
      </c>
      <c r="AP25" s="95"/>
      <c r="AQ25" s="97">
        <f t="shared" si="35"/>
        <v>3157.4466000000002</v>
      </c>
      <c r="AR25" s="95"/>
    </row>
    <row r="26" spans="1:44" s="14" customFormat="1" ht="16.7" customHeight="1" x14ac:dyDescent="0.2">
      <c r="A26" s="70"/>
      <c r="B26" s="62">
        <v>2300</v>
      </c>
      <c r="C26" s="71">
        <f t="shared" si="20"/>
        <v>632.5</v>
      </c>
      <c r="D26" s="72"/>
      <c r="E26" s="71">
        <f t="shared" si="21"/>
        <v>800.4</v>
      </c>
      <c r="F26" s="71"/>
      <c r="G26" s="76">
        <f t="shared" si="22"/>
        <v>989</v>
      </c>
      <c r="H26" s="72"/>
      <c r="I26" s="76">
        <f t="shared" si="23"/>
        <v>1076.4000000000001</v>
      </c>
      <c r="J26" s="72"/>
      <c r="K26" s="97">
        <f t="shared" si="18"/>
        <v>1154.5999999999999</v>
      </c>
      <c r="L26" s="95"/>
      <c r="M26" s="97">
        <f t="shared" si="19"/>
        <v>1253.5</v>
      </c>
      <c r="N26" s="95"/>
      <c r="P26" s="104"/>
      <c r="Q26" s="62">
        <v>2300</v>
      </c>
      <c r="R26" s="78">
        <f t="shared" si="24"/>
        <v>1106.875</v>
      </c>
      <c r="S26" s="72"/>
      <c r="T26" s="71">
        <f t="shared" si="25"/>
        <v>1400.7</v>
      </c>
      <c r="U26" s="71"/>
      <c r="V26" s="76">
        <f t="shared" si="26"/>
        <v>1710.97</v>
      </c>
      <c r="W26" s="72"/>
      <c r="X26" s="76">
        <f t="shared" si="27"/>
        <v>1862.172</v>
      </c>
      <c r="Y26" s="72"/>
      <c r="Z26" s="97">
        <f t="shared" si="28"/>
        <v>1974.366</v>
      </c>
      <c r="AA26" s="95"/>
      <c r="AB26" s="97">
        <f t="shared" si="29"/>
        <v>2143.4850000000001</v>
      </c>
      <c r="AC26" s="95"/>
      <c r="AE26" s="104"/>
      <c r="AF26" s="62">
        <v>2300</v>
      </c>
      <c r="AG26" s="78">
        <f t="shared" si="30"/>
        <v>1748.8625</v>
      </c>
      <c r="AH26" s="72"/>
      <c r="AI26" s="71">
        <f t="shared" si="31"/>
        <v>2213.1060000000002</v>
      </c>
      <c r="AJ26" s="71"/>
      <c r="AK26" s="76">
        <f t="shared" si="32"/>
        <v>2669.1131999999998</v>
      </c>
      <c r="AL26" s="72"/>
      <c r="AM26" s="76">
        <f t="shared" si="33"/>
        <v>2904.9883199999999</v>
      </c>
      <c r="AN26" s="72"/>
      <c r="AO26" s="97">
        <f t="shared" si="34"/>
        <v>3040.5236399999999</v>
      </c>
      <c r="AP26" s="95"/>
      <c r="AQ26" s="97">
        <f t="shared" si="35"/>
        <v>3300.9668999999999</v>
      </c>
      <c r="AR26" s="95"/>
    </row>
    <row r="27" spans="1:44" s="14" customFormat="1" ht="16.7" customHeight="1" x14ac:dyDescent="0.2">
      <c r="A27" s="70"/>
      <c r="B27" s="62">
        <v>2400</v>
      </c>
      <c r="C27" s="71">
        <f t="shared" si="20"/>
        <v>660</v>
      </c>
      <c r="D27" s="72"/>
      <c r="E27" s="71">
        <f t="shared" si="21"/>
        <v>835.2</v>
      </c>
      <c r="F27" s="71"/>
      <c r="G27" s="76">
        <f t="shared" si="22"/>
        <v>1032</v>
      </c>
      <c r="H27" s="72"/>
      <c r="I27" s="76">
        <f t="shared" si="23"/>
        <v>1123.2</v>
      </c>
      <c r="J27" s="72"/>
      <c r="K27" s="97">
        <f t="shared" si="18"/>
        <v>1204.8</v>
      </c>
      <c r="L27" s="95"/>
      <c r="M27" s="97">
        <f t="shared" si="19"/>
        <v>1308</v>
      </c>
      <c r="N27" s="95"/>
      <c r="P27" s="104"/>
      <c r="Q27" s="62">
        <v>2400</v>
      </c>
      <c r="R27" s="78">
        <f t="shared" si="24"/>
        <v>1155</v>
      </c>
      <c r="S27" s="72"/>
      <c r="T27" s="71">
        <f t="shared" si="25"/>
        <v>1461.6</v>
      </c>
      <c r="U27" s="71"/>
      <c r="V27" s="76">
        <f t="shared" si="26"/>
        <v>1785.36</v>
      </c>
      <c r="W27" s="72"/>
      <c r="X27" s="76">
        <f t="shared" si="27"/>
        <v>1943.136</v>
      </c>
      <c r="Y27" s="72"/>
      <c r="Z27" s="97">
        <f t="shared" si="28"/>
        <v>2060.2080000000001</v>
      </c>
      <c r="AA27" s="95"/>
      <c r="AB27" s="97">
        <f t="shared" si="29"/>
        <v>2236.6799999999998</v>
      </c>
      <c r="AC27" s="95"/>
      <c r="AE27" s="104"/>
      <c r="AF27" s="62">
        <v>2400</v>
      </c>
      <c r="AG27" s="78">
        <f t="shared" si="30"/>
        <v>1824.9</v>
      </c>
      <c r="AH27" s="72"/>
      <c r="AI27" s="71">
        <f t="shared" si="31"/>
        <v>2309.328</v>
      </c>
      <c r="AJ27" s="71"/>
      <c r="AK27" s="76">
        <f t="shared" si="32"/>
        <v>2785.1615999999995</v>
      </c>
      <c r="AL27" s="72"/>
      <c r="AM27" s="76">
        <f t="shared" si="33"/>
        <v>3031.2921599999995</v>
      </c>
      <c r="AN27" s="72"/>
      <c r="AO27" s="97">
        <f t="shared" si="34"/>
        <v>3172.7203199999999</v>
      </c>
      <c r="AP27" s="95"/>
      <c r="AQ27" s="97">
        <f t="shared" si="35"/>
        <v>3444.4871999999996</v>
      </c>
      <c r="AR27" s="95"/>
    </row>
    <row r="28" spans="1:44" s="14" customFormat="1" ht="16.7" customHeight="1" x14ac:dyDescent="0.2">
      <c r="A28" s="70"/>
      <c r="B28" s="62">
        <v>2500</v>
      </c>
      <c r="C28" s="71">
        <f t="shared" si="20"/>
        <v>687.5</v>
      </c>
      <c r="D28" s="72"/>
      <c r="E28" s="71">
        <f t="shared" si="21"/>
        <v>870</v>
      </c>
      <c r="F28" s="71"/>
      <c r="G28" s="76">
        <f t="shared" si="22"/>
        <v>1075</v>
      </c>
      <c r="H28" s="72"/>
      <c r="I28" s="76">
        <f t="shared" si="23"/>
        <v>1170</v>
      </c>
      <c r="J28" s="72"/>
      <c r="K28" s="97">
        <f t="shared" si="18"/>
        <v>1255</v>
      </c>
      <c r="L28" s="95"/>
      <c r="M28" s="97">
        <f t="shared" si="19"/>
        <v>1362.5</v>
      </c>
      <c r="N28" s="95"/>
      <c r="P28" s="104"/>
      <c r="Q28" s="62">
        <v>2500</v>
      </c>
      <c r="R28" s="78">
        <f t="shared" si="24"/>
        <v>1203.125</v>
      </c>
      <c r="S28" s="72"/>
      <c r="T28" s="71">
        <f t="shared" si="25"/>
        <v>1522.5</v>
      </c>
      <c r="U28" s="71"/>
      <c r="V28" s="76">
        <f t="shared" si="26"/>
        <v>1859.75</v>
      </c>
      <c r="W28" s="72"/>
      <c r="X28" s="76">
        <f t="shared" si="27"/>
        <v>2024.1</v>
      </c>
      <c r="Y28" s="72"/>
      <c r="Z28" s="97">
        <f t="shared" si="28"/>
        <v>2146.0500000000002</v>
      </c>
      <c r="AA28" s="95"/>
      <c r="AB28" s="97">
        <f t="shared" si="29"/>
        <v>2329.875</v>
      </c>
      <c r="AC28" s="95"/>
      <c r="AE28" s="104"/>
      <c r="AF28" s="62">
        <v>2500</v>
      </c>
      <c r="AG28" s="78">
        <f t="shared" si="30"/>
        <v>1900.9375</v>
      </c>
      <c r="AH28" s="72"/>
      <c r="AI28" s="71">
        <f t="shared" si="31"/>
        <v>2405.5500000000002</v>
      </c>
      <c r="AJ28" s="71"/>
      <c r="AK28" s="76">
        <f t="shared" si="32"/>
        <v>2901.21</v>
      </c>
      <c r="AL28" s="72"/>
      <c r="AM28" s="76">
        <f t="shared" si="33"/>
        <v>3157.596</v>
      </c>
      <c r="AN28" s="72"/>
      <c r="AO28" s="97">
        <f t="shared" si="34"/>
        <v>3304.9169999999999</v>
      </c>
      <c r="AP28" s="95"/>
      <c r="AQ28" s="97">
        <f t="shared" si="35"/>
        <v>3588.0075000000002</v>
      </c>
      <c r="AR28" s="95"/>
    </row>
    <row r="29" spans="1:44" s="14" customFormat="1" ht="16.7" customHeight="1" x14ac:dyDescent="0.2">
      <c r="A29" s="70"/>
      <c r="B29" s="62">
        <v>2600</v>
      </c>
      <c r="C29" s="71">
        <f t="shared" si="20"/>
        <v>715</v>
      </c>
      <c r="D29" s="72"/>
      <c r="E29" s="71">
        <f t="shared" si="21"/>
        <v>904.8</v>
      </c>
      <c r="F29" s="71"/>
      <c r="G29" s="76">
        <f t="shared" si="22"/>
        <v>1118</v>
      </c>
      <c r="H29" s="72"/>
      <c r="I29" s="76">
        <f t="shared" si="23"/>
        <v>1216.8</v>
      </c>
      <c r="J29" s="72"/>
      <c r="K29" s="97">
        <f t="shared" si="18"/>
        <v>1305.2</v>
      </c>
      <c r="L29" s="95"/>
      <c r="M29" s="97">
        <f t="shared" si="19"/>
        <v>1417</v>
      </c>
      <c r="N29" s="95"/>
      <c r="P29" s="104"/>
      <c r="Q29" s="62">
        <v>2600</v>
      </c>
      <c r="R29" s="78">
        <f t="shared" si="24"/>
        <v>1251.25</v>
      </c>
      <c r="S29" s="72"/>
      <c r="T29" s="71">
        <f t="shared" si="25"/>
        <v>1583.4</v>
      </c>
      <c r="U29" s="71"/>
      <c r="V29" s="76">
        <f t="shared" si="26"/>
        <v>1934.14</v>
      </c>
      <c r="W29" s="72"/>
      <c r="X29" s="76">
        <f t="shared" si="27"/>
        <v>2105.0639999999999</v>
      </c>
      <c r="Y29" s="72"/>
      <c r="Z29" s="97">
        <f t="shared" si="28"/>
        <v>2231.8919999999998</v>
      </c>
      <c r="AA29" s="95"/>
      <c r="AB29" s="97">
        <f t="shared" si="29"/>
        <v>2423.0700000000002</v>
      </c>
      <c r="AC29" s="95"/>
      <c r="AE29" s="104"/>
      <c r="AF29" s="62">
        <v>2600</v>
      </c>
      <c r="AG29" s="78">
        <f t="shared" si="30"/>
        <v>1976.9749999999999</v>
      </c>
      <c r="AH29" s="72"/>
      <c r="AI29" s="71">
        <f t="shared" si="31"/>
        <v>2501.7719999999999</v>
      </c>
      <c r="AJ29" s="71"/>
      <c r="AK29" s="76">
        <f t="shared" si="32"/>
        <v>3017.2583999999997</v>
      </c>
      <c r="AL29" s="72"/>
      <c r="AM29" s="76">
        <f t="shared" si="33"/>
        <v>3283.89984</v>
      </c>
      <c r="AN29" s="72"/>
      <c r="AO29" s="97">
        <f t="shared" si="34"/>
        <v>3437.1136799999995</v>
      </c>
      <c r="AP29" s="95"/>
      <c r="AQ29" s="97">
        <f t="shared" si="35"/>
        <v>3731.5277999999998</v>
      </c>
      <c r="AR29" s="95"/>
    </row>
    <row r="30" spans="1:44" s="14" customFormat="1" ht="16.7" customHeight="1" x14ac:dyDescent="0.2">
      <c r="A30" s="70"/>
      <c r="B30" s="62">
        <v>2700</v>
      </c>
      <c r="C30" s="71">
        <f t="shared" si="20"/>
        <v>742.5</v>
      </c>
      <c r="D30" s="72"/>
      <c r="E30" s="71">
        <f t="shared" si="21"/>
        <v>939.6</v>
      </c>
      <c r="F30" s="71"/>
      <c r="G30" s="76">
        <f t="shared" si="22"/>
        <v>1161</v>
      </c>
      <c r="H30" s="72"/>
      <c r="I30" s="76">
        <f t="shared" si="23"/>
        <v>1263.5999999999999</v>
      </c>
      <c r="J30" s="72"/>
      <c r="K30" s="97">
        <f t="shared" si="18"/>
        <v>1355.4</v>
      </c>
      <c r="L30" s="95"/>
      <c r="M30" s="97">
        <f t="shared" si="19"/>
        <v>1471.5</v>
      </c>
      <c r="N30" s="95"/>
      <c r="P30" s="104"/>
      <c r="Q30" s="62">
        <v>2700</v>
      </c>
      <c r="R30" s="78">
        <f t="shared" si="24"/>
        <v>1299.375</v>
      </c>
      <c r="S30" s="72"/>
      <c r="T30" s="71">
        <f t="shared" si="25"/>
        <v>1644.3</v>
      </c>
      <c r="U30" s="71"/>
      <c r="V30" s="76">
        <f t="shared" si="26"/>
        <v>2008.53</v>
      </c>
      <c r="W30" s="72"/>
      <c r="X30" s="76">
        <f t="shared" si="27"/>
        <v>2186.0279999999998</v>
      </c>
      <c r="Y30" s="72"/>
      <c r="Z30" s="97">
        <f t="shared" si="28"/>
        <v>2317.7339999999999</v>
      </c>
      <c r="AA30" s="95"/>
      <c r="AB30" s="97">
        <f t="shared" si="29"/>
        <v>2516.2649999999999</v>
      </c>
      <c r="AC30" s="95"/>
      <c r="AE30" s="104"/>
      <c r="AF30" s="62">
        <v>2700</v>
      </c>
      <c r="AG30" s="78">
        <f t="shared" si="30"/>
        <v>2053.0124999999998</v>
      </c>
      <c r="AH30" s="72"/>
      <c r="AI30" s="71">
        <f t="shared" si="31"/>
        <v>2597.9940000000001</v>
      </c>
      <c r="AJ30" s="71"/>
      <c r="AK30" s="76">
        <f t="shared" si="32"/>
        <v>3133.3067999999998</v>
      </c>
      <c r="AL30" s="72"/>
      <c r="AM30" s="76">
        <f t="shared" si="33"/>
        <v>3410.2036799999996</v>
      </c>
      <c r="AN30" s="72"/>
      <c r="AO30" s="97">
        <f t="shared" si="34"/>
        <v>3569.3103599999999</v>
      </c>
      <c r="AP30" s="95"/>
      <c r="AQ30" s="97">
        <f t="shared" si="35"/>
        <v>3875.0481</v>
      </c>
      <c r="AR30" s="95"/>
    </row>
    <row r="31" spans="1:44" s="14" customFormat="1" ht="16.7" customHeight="1" x14ac:dyDescent="0.2">
      <c r="A31" s="70"/>
      <c r="B31" s="62">
        <v>2800</v>
      </c>
      <c r="C31" s="71">
        <f t="shared" si="20"/>
        <v>770</v>
      </c>
      <c r="D31" s="72"/>
      <c r="E31" s="71">
        <f t="shared" si="21"/>
        <v>974.4</v>
      </c>
      <c r="F31" s="71"/>
      <c r="G31" s="76">
        <f t="shared" si="22"/>
        <v>1204</v>
      </c>
      <c r="H31" s="72"/>
      <c r="I31" s="76">
        <f t="shared" si="23"/>
        <v>1310.4000000000001</v>
      </c>
      <c r="J31" s="72"/>
      <c r="K31" s="97">
        <f t="shared" si="18"/>
        <v>1405.6</v>
      </c>
      <c r="L31" s="95"/>
      <c r="M31" s="97">
        <f t="shared" si="19"/>
        <v>1526</v>
      </c>
      <c r="N31" s="95"/>
      <c r="P31" s="104"/>
      <c r="Q31" s="62">
        <v>2800</v>
      </c>
      <c r="R31" s="78">
        <f t="shared" si="24"/>
        <v>1347.5</v>
      </c>
      <c r="S31" s="72"/>
      <c r="T31" s="71">
        <f t="shared" si="25"/>
        <v>1705.2</v>
      </c>
      <c r="U31" s="71"/>
      <c r="V31" s="76">
        <f t="shared" si="26"/>
        <v>2082.92</v>
      </c>
      <c r="W31" s="72"/>
      <c r="X31" s="76">
        <f t="shared" si="27"/>
        <v>2266.9920000000002</v>
      </c>
      <c r="Y31" s="72"/>
      <c r="Z31" s="97">
        <f t="shared" si="28"/>
        <v>2403.576</v>
      </c>
      <c r="AA31" s="95"/>
      <c r="AB31" s="97">
        <f t="shared" si="29"/>
        <v>2609.46</v>
      </c>
      <c r="AC31" s="95"/>
      <c r="AE31" s="104"/>
      <c r="AF31" s="62">
        <v>2800</v>
      </c>
      <c r="AG31" s="78">
        <f t="shared" si="30"/>
        <v>2129.0500000000002</v>
      </c>
      <c r="AH31" s="72"/>
      <c r="AI31" s="71">
        <f t="shared" si="31"/>
        <v>2694.2159999999999</v>
      </c>
      <c r="AJ31" s="71"/>
      <c r="AK31" s="76">
        <f t="shared" si="32"/>
        <v>3249.3551999999995</v>
      </c>
      <c r="AL31" s="72"/>
      <c r="AM31" s="76">
        <f t="shared" si="33"/>
        <v>3536.5075199999997</v>
      </c>
      <c r="AN31" s="72"/>
      <c r="AO31" s="97">
        <f t="shared" si="34"/>
        <v>3701.5070399999995</v>
      </c>
      <c r="AP31" s="95"/>
      <c r="AQ31" s="97">
        <f t="shared" si="35"/>
        <v>4018.5684000000001</v>
      </c>
      <c r="AR31" s="95"/>
    </row>
    <row r="32" spans="1:44" s="14" customFormat="1" ht="16.7" customHeight="1" x14ac:dyDescent="0.2">
      <c r="A32" s="70"/>
      <c r="B32" s="62">
        <v>2900</v>
      </c>
      <c r="C32" s="71">
        <f t="shared" si="20"/>
        <v>797.5</v>
      </c>
      <c r="D32" s="72"/>
      <c r="E32" s="71">
        <f t="shared" si="21"/>
        <v>1009.2</v>
      </c>
      <c r="F32" s="71"/>
      <c r="G32" s="76">
        <f t="shared" si="22"/>
        <v>1247</v>
      </c>
      <c r="H32" s="72"/>
      <c r="I32" s="76">
        <f t="shared" si="23"/>
        <v>1357.2</v>
      </c>
      <c r="J32" s="72"/>
      <c r="K32" s="97">
        <f t="shared" si="18"/>
        <v>1455.8</v>
      </c>
      <c r="L32" s="95"/>
      <c r="M32" s="97">
        <f t="shared" si="19"/>
        <v>1580.5</v>
      </c>
      <c r="N32" s="95"/>
      <c r="P32" s="104"/>
      <c r="Q32" s="62">
        <v>2900</v>
      </c>
      <c r="R32" s="78">
        <f t="shared" si="24"/>
        <v>1395.625</v>
      </c>
      <c r="S32" s="72"/>
      <c r="T32" s="71">
        <f t="shared" si="25"/>
        <v>1766.1</v>
      </c>
      <c r="U32" s="71"/>
      <c r="V32" s="76">
        <f t="shared" si="26"/>
        <v>2157.31</v>
      </c>
      <c r="W32" s="72"/>
      <c r="X32" s="76">
        <f t="shared" si="27"/>
        <v>2347.9560000000001</v>
      </c>
      <c r="Y32" s="72"/>
      <c r="Z32" s="97">
        <f t="shared" si="28"/>
        <v>2489.4180000000001</v>
      </c>
      <c r="AA32" s="95"/>
      <c r="AB32" s="97">
        <f t="shared" si="29"/>
        <v>2702.6550000000002</v>
      </c>
      <c r="AC32" s="95"/>
      <c r="AE32" s="104"/>
      <c r="AF32" s="62">
        <v>2900</v>
      </c>
      <c r="AG32" s="78">
        <f t="shared" si="30"/>
        <v>2205.0875000000001</v>
      </c>
      <c r="AH32" s="72"/>
      <c r="AI32" s="71">
        <f t="shared" si="31"/>
        <v>2790.4380000000001</v>
      </c>
      <c r="AJ32" s="71"/>
      <c r="AK32" s="76">
        <f t="shared" si="32"/>
        <v>3365.4035999999996</v>
      </c>
      <c r="AL32" s="72"/>
      <c r="AM32" s="76">
        <f t="shared" si="33"/>
        <v>3662.8113599999997</v>
      </c>
      <c r="AN32" s="72"/>
      <c r="AO32" s="97">
        <f t="shared" si="34"/>
        <v>3833.7037199999995</v>
      </c>
      <c r="AP32" s="95"/>
      <c r="AQ32" s="97">
        <f t="shared" si="35"/>
        <v>4162.0886999999993</v>
      </c>
      <c r="AR32" s="95"/>
    </row>
    <row r="33" spans="1:44" s="14" customFormat="1" ht="16.7" customHeight="1" x14ac:dyDescent="0.2">
      <c r="A33" s="70"/>
      <c r="B33" s="62">
        <v>3000</v>
      </c>
      <c r="C33" s="71">
        <f t="shared" si="20"/>
        <v>825</v>
      </c>
      <c r="D33" s="72"/>
      <c r="E33" s="71">
        <f t="shared" si="21"/>
        <v>1044</v>
      </c>
      <c r="F33" s="71"/>
      <c r="G33" s="76">
        <f t="shared" si="22"/>
        <v>1290</v>
      </c>
      <c r="H33" s="72"/>
      <c r="I33" s="76">
        <f t="shared" si="23"/>
        <v>1404</v>
      </c>
      <c r="J33" s="72"/>
      <c r="K33" s="97">
        <f t="shared" si="18"/>
        <v>1506</v>
      </c>
      <c r="L33" s="95"/>
      <c r="M33" s="97">
        <f t="shared" si="19"/>
        <v>1635</v>
      </c>
      <c r="N33" s="95"/>
      <c r="P33" s="104"/>
      <c r="Q33" s="62">
        <v>3000</v>
      </c>
      <c r="R33" s="78">
        <f t="shared" si="24"/>
        <v>1443.75</v>
      </c>
      <c r="S33" s="72"/>
      <c r="T33" s="71">
        <f t="shared" si="25"/>
        <v>1827</v>
      </c>
      <c r="U33" s="71"/>
      <c r="V33" s="76">
        <f t="shared" si="26"/>
        <v>2231.6999999999998</v>
      </c>
      <c r="W33" s="72"/>
      <c r="X33" s="76">
        <f t="shared" si="27"/>
        <v>2428.92</v>
      </c>
      <c r="Y33" s="72"/>
      <c r="Z33" s="97">
        <f t="shared" si="28"/>
        <v>2575.2600000000002</v>
      </c>
      <c r="AA33" s="95"/>
      <c r="AB33" s="97">
        <f t="shared" si="29"/>
        <v>2795.85</v>
      </c>
      <c r="AC33" s="95"/>
      <c r="AE33" s="104"/>
      <c r="AF33" s="62">
        <v>3000</v>
      </c>
      <c r="AG33" s="78">
        <f t="shared" si="30"/>
        <v>2281.125</v>
      </c>
      <c r="AH33" s="72"/>
      <c r="AI33" s="71">
        <f t="shared" si="31"/>
        <v>2886.66</v>
      </c>
      <c r="AJ33" s="71"/>
      <c r="AK33" s="76">
        <f t="shared" si="32"/>
        <v>3481.4520000000002</v>
      </c>
      <c r="AL33" s="72"/>
      <c r="AM33" s="76">
        <f t="shared" si="33"/>
        <v>3789.1151999999997</v>
      </c>
      <c r="AN33" s="72"/>
      <c r="AO33" s="97">
        <f t="shared" si="34"/>
        <v>3965.9004</v>
      </c>
      <c r="AP33" s="95"/>
      <c r="AQ33" s="97">
        <f t="shared" si="35"/>
        <v>4305.6090000000004</v>
      </c>
      <c r="AR33" s="95"/>
    </row>
    <row r="34" spans="1:44" s="14" customFormat="1" ht="16.7" customHeight="1" x14ac:dyDescent="0.2">
      <c r="A34" s="70"/>
      <c r="B34" s="62">
        <v>3200</v>
      </c>
      <c r="C34" s="71">
        <f t="shared" si="20"/>
        <v>880</v>
      </c>
      <c r="D34" s="72"/>
      <c r="E34" s="71">
        <f t="shared" si="21"/>
        <v>1113.5999999999999</v>
      </c>
      <c r="F34" s="71"/>
      <c r="G34" s="76">
        <f t="shared" si="22"/>
        <v>1376</v>
      </c>
      <c r="H34" s="72"/>
      <c r="I34" s="76">
        <f t="shared" si="23"/>
        <v>1497.6</v>
      </c>
      <c r="J34" s="72"/>
      <c r="K34" s="97">
        <f t="shared" si="18"/>
        <v>1606.4</v>
      </c>
      <c r="L34" s="95"/>
      <c r="M34" s="97">
        <f t="shared" si="19"/>
        <v>1744</v>
      </c>
      <c r="N34" s="95"/>
      <c r="P34" s="104"/>
      <c r="Q34" s="62">
        <v>3200</v>
      </c>
      <c r="R34" s="78">
        <f t="shared" si="24"/>
        <v>1540</v>
      </c>
      <c r="S34" s="72"/>
      <c r="T34" s="71">
        <f t="shared" si="25"/>
        <v>1948.8</v>
      </c>
      <c r="U34" s="71"/>
      <c r="V34" s="76">
        <f t="shared" si="26"/>
        <v>2380.48</v>
      </c>
      <c r="W34" s="72"/>
      <c r="X34" s="76">
        <f t="shared" si="27"/>
        <v>2590.848</v>
      </c>
      <c r="Y34" s="72"/>
      <c r="Z34" s="97">
        <f t="shared" si="28"/>
        <v>2746.944</v>
      </c>
      <c r="AA34" s="95"/>
      <c r="AB34" s="97">
        <f t="shared" si="29"/>
        <v>2982.24</v>
      </c>
      <c r="AC34" s="95"/>
      <c r="AE34" s="104"/>
      <c r="AF34" s="62">
        <v>3200</v>
      </c>
      <c r="AG34" s="78">
        <f t="shared" si="30"/>
        <v>2433.1999999999998</v>
      </c>
      <c r="AH34" s="72"/>
      <c r="AI34" s="71">
        <f t="shared" si="31"/>
        <v>3079.1039999999998</v>
      </c>
      <c r="AJ34" s="71"/>
      <c r="AK34" s="76">
        <f t="shared" si="32"/>
        <v>3713.5488</v>
      </c>
      <c r="AL34" s="72"/>
      <c r="AM34" s="76">
        <f t="shared" si="33"/>
        <v>4041.7228799999998</v>
      </c>
      <c r="AN34" s="72"/>
      <c r="AO34" s="97">
        <f t="shared" si="34"/>
        <v>4230.2937599999996</v>
      </c>
      <c r="AP34" s="95"/>
      <c r="AQ34" s="97">
        <f t="shared" si="35"/>
        <v>4592.6495999999997</v>
      </c>
      <c r="AR34" s="95"/>
    </row>
    <row r="35" spans="1:44" s="14" customFormat="1" ht="16.7" customHeight="1" x14ac:dyDescent="0.2">
      <c r="A35" s="70"/>
      <c r="B35" s="62">
        <v>3400</v>
      </c>
      <c r="C35" s="71">
        <f t="shared" si="20"/>
        <v>935</v>
      </c>
      <c r="D35" s="72"/>
      <c r="E35" s="71">
        <f t="shared" si="21"/>
        <v>1183.2</v>
      </c>
      <c r="F35" s="71"/>
      <c r="G35" s="76">
        <f t="shared" si="22"/>
        <v>1462</v>
      </c>
      <c r="H35" s="72"/>
      <c r="I35" s="76">
        <f t="shared" si="23"/>
        <v>1591.2</v>
      </c>
      <c r="J35" s="72"/>
      <c r="K35" s="97">
        <f t="shared" si="18"/>
        <v>1706.8</v>
      </c>
      <c r="L35" s="95"/>
      <c r="M35" s="97">
        <f t="shared" si="19"/>
        <v>1853</v>
      </c>
      <c r="N35" s="95"/>
      <c r="P35" s="104"/>
      <c r="Q35" s="62">
        <v>3400</v>
      </c>
      <c r="R35" s="78">
        <f t="shared" si="24"/>
        <v>1636.25</v>
      </c>
      <c r="S35" s="72"/>
      <c r="T35" s="71">
        <f t="shared" si="25"/>
        <v>2070.6</v>
      </c>
      <c r="U35" s="71"/>
      <c r="V35" s="76">
        <f t="shared" si="26"/>
        <v>2529.2600000000002</v>
      </c>
      <c r="W35" s="72"/>
      <c r="X35" s="76">
        <f t="shared" si="27"/>
        <v>2752.7759999999998</v>
      </c>
      <c r="Y35" s="72"/>
      <c r="Z35" s="97">
        <f t="shared" si="28"/>
        <v>2918.6280000000002</v>
      </c>
      <c r="AA35" s="95"/>
      <c r="AB35" s="97">
        <f t="shared" si="29"/>
        <v>3168.63</v>
      </c>
      <c r="AC35" s="95"/>
      <c r="AE35" s="104"/>
      <c r="AF35" s="62">
        <v>3400</v>
      </c>
      <c r="AG35" s="78">
        <f t="shared" si="30"/>
        <v>2585.2750000000001</v>
      </c>
      <c r="AH35" s="72"/>
      <c r="AI35" s="71">
        <f t="shared" si="31"/>
        <v>3271.5479999999998</v>
      </c>
      <c r="AJ35" s="71"/>
      <c r="AK35" s="76">
        <f t="shared" si="32"/>
        <v>3945.6455999999998</v>
      </c>
      <c r="AL35" s="72"/>
      <c r="AM35" s="76">
        <f t="shared" si="33"/>
        <v>4294.3305599999994</v>
      </c>
      <c r="AN35" s="72"/>
      <c r="AO35" s="97">
        <f t="shared" si="34"/>
        <v>4494.6871200000005</v>
      </c>
      <c r="AP35" s="95"/>
      <c r="AQ35" s="97">
        <f t="shared" si="35"/>
        <v>4879.6902</v>
      </c>
      <c r="AR35" s="95"/>
    </row>
    <row r="36" spans="1:44" s="14" customFormat="1" ht="16.7" customHeight="1" x14ac:dyDescent="0.2">
      <c r="A36" s="70"/>
      <c r="B36" s="62">
        <v>3600</v>
      </c>
      <c r="C36" s="71">
        <f t="shared" si="20"/>
        <v>990</v>
      </c>
      <c r="D36" s="72"/>
      <c r="E36" s="71">
        <f t="shared" si="21"/>
        <v>1252.8</v>
      </c>
      <c r="F36" s="71"/>
      <c r="G36" s="76">
        <f t="shared" si="22"/>
        <v>1548</v>
      </c>
      <c r="H36" s="72"/>
      <c r="I36" s="76">
        <f t="shared" si="23"/>
        <v>1684.8</v>
      </c>
      <c r="J36" s="72"/>
      <c r="K36" s="97">
        <f t="shared" si="18"/>
        <v>1807.2</v>
      </c>
      <c r="L36" s="95"/>
      <c r="M36" s="97">
        <f t="shared" si="19"/>
        <v>1962</v>
      </c>
      <c r="N36" s="95"/>
      <c r="P36" s="104"/>
      <c r="Q36" s="62">
        <v>3600</v>
      </c>
      <c r="R36" s="78">
        <f t="shared" si="24"/>
        <v>1732.5</v>
      </c>
      <c r="S36" s="72"/>
      <c r="T36" s="71">
        <f t="shared" si="25"/>
        <v>2192.4</v>
      </c>
      <c r="U36" s="71"/>
      <c r="V36" s="76">
        <f t="shared" si="26"/>
        <v>2678.04</v>
      </c>
      <c r="W36" s="72"/>
      <c r="X36" s="76">
        <f t="shared" si="27"/>
        <v>2914.7040000000002</v>
      </c>
      <c r="Y36" s="72"/>
      <c r="Z36" s="97">
        <f t="shared" si="28"/>
        <v>3090.3119999999999</v>
      </c>
      <c r="AA36" s="95"/>
      <c r="AB36" s="97">
        <f t="shared" si="29"/>
        <v>3355.0199999999995</v>
      </c>
      <c r="AC36" s="95"/>
      <c r="AE36" s="104"/>
      <c r="AF36" s="62">
        <v>3600</v>
      </c>
      <c r="AG36" s="78">
        <f t="shared" si="30"/>
        <v>2737.35</v>
      </c>
      <c r="AH36" s="72"/>
      <c r="AI36" s="71">
        <f t="shared" si="31"/>
        <v>3463.9920000000002</v>
      </c>
      <c r="AJ36" s="71"/>
      <c r="AK36" s="76">
        <f t="shared" si="32"/>
        <v>4177.7424000000001</v>
      </c>
      <c r="AL36" s="72"/>
      <c r="AM36" s="76">
        <f t="shared" si="33"/>
        <v>4546.9382399999995</v>
      </c>
      <c r="AN36" s="72"/>
      <c r="AO36" s="97">
        <f t="shared" si="34"/>
        <v>4759.0804799999996</v>
      </c>
      <c r="AP36" s="95"/>
      <c r="AQ36" s="97">
        <f t="shared" si="35"/>
        <v>5166.7307999999994</v>
      </c>
      <c r="AR36" s="95"/>
    </row>
    <row r="37" spans="1:44" s="14" customFormat="1" ht="16.7" customHeight="1" x14ac:dyDescent="0.2">
      <c r="A37" s="70"/>
      <c r="B37" s="62">
        <v>3800</v>
      </c>
      <c r="C37" s="71">
        <f t="shared" si="20"/>
        <v>1045</v>
      </c>
      <c r="D37" s="72"/>
      <c r="E37" s="71">
        <f t="shared" si="21"/>
        <v>1322.4</v>
      </c>
      <c r="F37" s="71"/>
      <c r="G37" s="76">
        <f t="shared" si="22"/>
        <v>1634</v>
      </c>
      <c r="H37" s="72"/>
      <c r="I37" s="76">
        <f t="shared" si="23"/>
        <v>1778.4</v>
      </c>
      <c r="J37" s="72"/>
      <c r="K37" s="97">
        <f t="shared" si="18"/>
        <v>1907.6</v>
      </c>
      <c r="L37" s="95"/>
      <c r="M37" s="97">
        <f t="shared" si="19"/>
        <v>2071</v>
      </c>
      <c r="N37" s="95"/>
      <c r="P37" s="104"/>
      <c r="Q37" s="62">
        <v>3800</v>
      </c>
      <c r="R37" s="78">
        <f t="shared" si="24"/>
        <v>1828.75</v>
      </c>
      <c r="S37" s="72"/>
      <c r="T37" s="71">
        <f t="shared" si="25"/>
        <v>2314.1999999999998</v>
      </c>
      <c r="U37" s="71"/>
      <c r="V37" s="76">
        <f t="shared" si="26"/>
        <v>2826.82</v>
      </c>
      <c r="W37" s="72"/>
      <c r="X37" s="76">
        <f t="shared" si="27"/>
        <v>3076.6320000000001</v>
      </c>
      <c r="Y37" s="72"/>
      <c r="Z37" s="97">
        <f t="shared" si="28"/>
        <v>3261.9960000000001</v>
      </c>
      <c r="AA37" s="95"/>
      <c r="AB37" s="97">
        <f t="shared" si="29"/>
        <v>3541.4099999999994</v>
      </c>
      <c r="AC37" s="95"/>
      <c r="AE37" s="104"/>
      <c r="AF37" s="62">
        <v>3800</v>
      </c>
      <c r="AG37" s="78">
        <f t="shared" si="30"/>
        <v>2889.4250000000002</v>
      </c>
      <c r="AH37" s="72"/>
      <c r="AI37" s="71">
        <f t="shared" si="31"/>
        <v>3656.4360000000001</v>
      </c>
      <c r="AJ37" s="71"/>
      <c r="AK37" s="76">
        <f t="shared" si="32"/>
        <v>4409.8391999999994</v>
      </c>
      <c r="AL37" s="72"/>
      <c r="AM37" s="76">
        <f t="shared" si="33"/>
        <v>4799.5459199999996</v>
      </c>
      <c r="AN37" s="72"/>
      <c r="AO37" s="97">
        <f t="shared" si="34"/>
        <v>5023.4738399999997</v>
      </c>
      <c r="AP37" s="95"/>
      <c r="AQ37" s="97">
        <f t="shared" si="35"/>
        <v>5453.7713999999996</v>
      </c>
      <c r="AR37" s="95"/>
    </row>
    <row r="38" spans="1:44" s="14" customFormat="1" ht="16.7" customHeight="1" x14ac:dyDescent="0.2">
      <c r="A38" s="70"/>
      <c r="B38" s="62">
        <v>4000</v>
      </c>
      <c r="C38" s="71">
        <f t="shared" si="20"/>
        <v>1100</v>
      </c>
      <c r="D38" s="72"/>
      <c r="E38" s="71">
        <f t="shared" si="21"/>
        <v>1392</v>
      </c>
      <c r="F38" s="71"/>
      <c r="G38" s="76">
        <f t="shared" si="22"/>
        <v>1720</v>
      </c>
      <c r="H38" s="72"/>
      <c r="I38" s="76">
        <f t="shared" si="23"/>
        <v>1872</v>
      </c>
      <c r="J38" s="72"/>
      <c r="K38" s="97">
        <f t="shared" si="18"/>
        <v>2008</v>
      </c>
      <c r="L38" s="95"/>
      <c r="M38" s="97">
        <f t="shared" si="19"/>
        <v>2180</v>
      </c>
      <c r="N38" s="95"/>
      <c r="P38" s="104"/>
      <c r="Q38" s="62">
        <v>4000</v>
      </c>
      <c r="R38" s="78">
        <f t="shared" si="24"/>
        <v>1925</v>
      </c>
      <c r="S38" s="72"/>
      <c r="T38" s="71">
        <f t="shared" si="25"/>
        <v>2436</v>
      </c>
      <c r="U38" s="71"/>
      <c r="V38" s="76">
        <f t="shared" si="26"/>
        <v>2975.6</v>
      </c>
      <c r="W38" s="72"/>
      <c r="X38" s="76">
        <f t="shared" si="27"/>
        <v>3238.56</v>
      </c>
      <c r="Y38" s="72"/>
      <c r="Z38" s="97">
        <f t="shared" si="28"/>
        <v>3433.68</v>
      </c>
      <c r="AA38" s="95"/>
      <c r="AB38" s="97">
        <f t="shared" si="29"/>
        <v>3727.7999999999997</v>
      </c>
      <c r="AC38" s="95"/>
      <c r="AE38" s="104"/>
      <c r="AF38" s="62">
        <v>4000</v>
      </c>
      <c r="AG38" s="78">
        <f t="shared" si="30"/>
        <v>3041.5</v>
      </c>
      <c r="AH38" s="72"/>
      <c r="AI38" s="71">
        <f t="shared" si="31"/>
        <v>3848.88</v>
      </c>
      <c r="AJ38" s="71"/>
      <c r="AK38" s="76">
        <f t="shared" si="32"/>
        <v>4641.9359999999997</v>
      </c>
      <c r="AL38" s="72"/>
      <c r="AM38" s="76">
        <f t="shared" si="33"/>
        <v>5052.1535999999996</v>
      </c>
      <c r="AN38" s="72"/>
      <c r="AO38" s="97">
        <f t="shared" si="34"/>
        <v>5287.8671999999997</v>
      </c>
      <c r="AP38" s="95"/>
      <c r="AQ38" s="97">
        <f t="shared" si="35"/>
        <v>5740.8119999999999</v>
      </c>
      <c r="AR38" s="95"/>
    </row>
    <row r="39" spans="1:44" s="14" customFormat="1" ht="16.7" customHeight="1" x14ac:dyDescent="0.2">
      <c r="A39" s="70"/>
      <c r="B39" s="62">
        <v>4200</v>
      </c>
      <c r="C39" s="71">
        <f t="shared" si="20"/>
        <v>1155</v>
      </c>
      <c r="D39" s="72"/>
      <c r="E39" s="71">
        <f t="shared" si="21"/>
        <v>1461.6</v>
      </c>
      <c r="F39" s="71"/>
      <c r="G39" s="76">
        <f t="shared" si="22"/>
        <v>1806</v>
      </c>
      <c r="H39" s="72"/>
      <c r="I39" s="76">
        <f t="shared" si="23"/>
        <v>1965.6</v>
      </c>
      <c r="J39" s="72"/>
      <c r="K39" s="97">
        <f t="shared" si="18"/>
        <v>2108.4</v>
      </c>
      <c r="L39" s="95"/>
      <c r="M39" s="97">
        <f t="shared" si="19"/>
        <v>2289</v>
      </c>
      <c r="N39" s="95"/>
      <c r="P39" s="104"/>
      <c r="Q39" s="62">
        <v>4200</v>
      </c>
      <c r="R39" s="78">
        <f t="shared" si="24"/>
        <v>2021.25</v>
      </c>
      <c r="S39" s="72"/>
      <c r="T39" s="71">
        <f t="shared" si="25"/>
        <v>2557.8000000000002</v>
      </c>
      <c r="U39" s="71"/>
      <c r="V39" s="76">
        <f t="shared" si="26"/>
        <v>3124.38</v>
      </c>
      <c r="W39" s="72"/>
      <c r="X39" s="76">
        <f t="shared" si="27"/>
        <v>3400.4879999999998</v>
      </c>
      <c r="Y39" s="72"/>
      <c r="Z39" s="97">
        <f t="shared" si="28"/>
        <v>3605.364</v>
      </c>
      <c r="AA39" s="95"/>
      <c r="AB39" s="97">
        <f t="shared" si="29"/>
        <v>3914.1899999999996</v>
      </c>
      <c r="AC39" s="95"/>
      <c r="AE39" s="104"/>
      <c r="AF39" s="62">
        <v>4200</v>
      </c>
      <c r="AG39" s="78">
        <f t="shared" si="30"/>
        <v>3193.5749999999998</v>
      </c>
      <c r="AH39" s="72"/>
      <c r="AI39" s="71">
        <f t="shared" si="31"/>
        <v>4041.3240000000001</v>
      </c>
      <c r="AJ39" s="71"/>
      <c r="AK39" s="76">
        <f t="shared" si="32"/>
        <v>4874.0328</v>
      </c>
      <c r="AL39" s="72"/>
      <c r="AM39" s="76">
        <f t="shared" si="33"/>
        <v>5304.7612799999997</v>
      </c>
      <c r="AN39" s="72"/>
      <c r="AO39" s="97">
        <f t="shared" si="34"/>
        <v>5552.2605599999997</v>
      </c>
      <c r="AP39" s="95"/>
      <c r="AQ39" s="97">
        <f t="shared" si="35"/>
        <v>6027.8525999999993</v>
      </c>
      <c r="AR39" s="95"/>
    </row>
    <row r="40" spans="1:44" s="14" customFormat="1" ht="16.7" customHeight="1" x14ac:dyDescent="0.2">
      <c r="A40" s="70"/>
      <c r="B40" s="62">
        <v>4400</v>
      </c>
      <c r="C40" s="71">
        <f t="shared" si="20"/>
        <v>1210</v>
      </c>
      <c r="D40" s="72"/>
      <c r="E40" s="71">
        <f t="shared" si="21"/>
        <v>1531.2</v>
      </c>
      <c r="F40" s="71"/>
      <c r="G40" s="76">
        <f t="shared" si="22"/>
        <v>1892</v>
      </c>
      <c r="H40" s="72"/>
      <c r="I40" s="76">
        <f t="shared" si="23"/>
        <v>2059.1999999999998</v>
      </c>
      <c r="J40" s="72"/>
      <c r="K40" s="97">
        <f t="shared" si="18"/>
        <v>2208.8000000000002</v>
      </c>
      <c r="L40" s="95"/>
      <c r="M40" s="97">
        <f t="shared" si="19"/>
        <v>2398</v>
      </c>
      <c r="N40" s="95"/>
      <c r="P40" s="104"/>
      <c r="Q40" s="62">
        <v>4400</v>
      </c>
      <c r="R40" s="78">
        <f t="shared" si="24"/>
        <v>2117.5</v>
      </c>
      <c r="S40" s="72"/>
      <c r="T40" s="71">
        <f t="shared" si="25"/>
        <v>2679.6</v>
      </c>
      <c r="U40" s="71"/>
      <c r="V40" s="76">
        <f t="shared" si="26"/>
        <v>3273.16</v>
      </c>
      <c r="W40" s="72"/>
      <c r="X40" s="76">
        <f t="shared" si="27"/>
        <v>3562.4160000000002</v>
      </c>
      <c r="Y40" s="72"/>
      <c r="Z40" s="97">
        <f t="shared" si="28"/>
        <v>3777.0479999999998</v>
      </c>
      <c r="AA40" s="95"/>
      <c r="AB40" s="97">
        <f t="shared" si="29"/>
        <v>4100.58</v>
      </c>
      <c r="AC40" s="95"/>
      <c r="AE40" s="104"/>
      <c r="AF40" s="62">
        <v>4400</v>
      </c>
      <c r="AG40" s="78">
        <f t="shared" si="30"/>
        <v>3345.65</v>
      </c>
      <c r="AH40" s="72"/>
      <c r="AI40" s="71">
        <f t="shared" si="31"/>
        <v>4233.768</v>
      </c>
      <c r="AJ40" s="71"/>
      <c r="AK40" s="76">
        <f t="shared" si="32"/>
        <v>5106.1295999999993</v>
      </c>
      <c r="AL40" s="72"/>
      <c r="AM40" s="76">
        <f t="shared" si="33"/>
        <v>5557.3689599999998</v>
      </c>
      <c r="AN40" s="72"/>
      <c r="AO40" s="97">
        <f t="shared" si="34"/>
        <v>5816.6539199999997</v>
      </c>
      <c r="AP40" s="95"/>
      <c r="AQ40" s="97">
        <f t="shared" si="35"/>
        <v>6314.8932000000004</v>
      </c>
      <c r="AR40" s="95"/>
    </row>
    <row r="41" spans="1:44" s="14" customFormat="1" ht="16.7" customHeight="1" x14ac:dyDescent="0.2">
      <c r="A41" s="70"/>
      <c r="B41" s="62">
        <v>4600</v>
      </c>
      <c r="C41" s="71">
        <f t="shared" si="20"/>
        <v>1265</v>
      </c>
      <c r="D41" s="72"/>
      <c r="E41" s="71">
        <f t="shared" si="21"/>
        <v>1600.8</v>
      </c>
      <c r="F41" s="71"/>
      <c r="G41" s="76">
        <f t="shared" si="22"/>
        <v>1978</v>
      </c>
      <c r="H41" s="72"/>
      <c r="I41" s="76">
        <f t="shared" si="23"/>
        <v>2152.8000000000002</v>
      </c>
      <c r="J41" s="72"/>
      <c r="K41" s="97">
        <f t="shared" si="18"/>
        <v>2309.1999999999998</v>
      </c>
      <c r="L41" s="95"/>
      <c r="M41" s="97">
        <f t="shared" si="19"/>
        <v>2507</v>
      </c>
      <c r="N41" s="95"/>
      <c r="P41" s="104"/>
      <c r="Q41" s="62">
        <v>4600</v>
      </c>
      <c r="R41" s="78">
        <f t="shared" si="24"/>
        <v>2213.75</v>
      </c>
      <c r="S41" s="72"/>
      <c r="T41" s="71">
        <f t="shared" si="25"/>
        <v>2801.4</v>
      </c>
      <c r="U41" s="71"/>
      <c r="V41" s="76">
        <f t="shared" si="26"/>
        <v>3421.94</v>
      </c>
      <c r="W41" s="72"/>
      <c r="X41" s="76">
        <f t="shared" si="27"/>
        <v>3724.3440000000001</v>
      </c>
      <c r="Y41" s="72"/>
      <c r="Z41" s="97">
        <f t="shared" si="28"/>
        <v>3948.732</v>
      </c>
      <c r="AA41" s="95"/>
      <c r="AB41" s="97">
        <f t="shared" si="29"/>
        <v>4286.97</v>
      </c>
      <c r="AC41" s="95"/>
      <c r="AE41" s="104"/>
      <c r="AF41" s="62">
        <v>4600</v>
      </c>
      <c r="AG41" s="78">
        <f t="shared" si="30"/>
        <v>3497.7249999999999</v>
      </c>
      <c r="AH41" s="72"/>
      <c r="AI41" s="71">
        <f t="shared" si="31"/>
        <v>4426.2120000000004</v>
      </c>
      <c r="AJ41" s="71"/>
      <c r="AK41" s="76">
        <f t="shared" si="32"/>
        <v>5338.2263999999996</v>
      </c>
      <c r="AL41" s="72"/>
      <c r="AM41" s="76">
        <f t="shared" si="33"/>
        <v>5809.9766399999999</v>
      </c>
      <c r="AN41" s="72"/>
      <c r="AO41" s="97">
        <f t="shared" si="34"/>
        <v>6081.0472799999998</v>
      </c>
      <c r="AP41" s="95"/>
      <c r="AQ41" s="97">
        <f t="shared" si="35"/>
        <v>6601.9337999999998</v>
      </c>
      <c r="AR41" s="95"/>
    </row>
    <row r="42" spans="1:44" s="14" customFormat="1" ht="16.7" customHeight="1" x14ac:dyDescent="0.2">
      <c r="A42" s="70"/>
      <c r="B42" s="62">
        <v>4800</v>
      </c>
      <c r="C42" s="71">
        <f t="shared" si="20"/>
        <v>1320</v>
      </c>
      <c r="D42" s="72"/>
      <c r="E42" s="71">
        <f t="shared" si="21"/>
        <v>1670.4</v>
      </c>
      <c r="F42" s="71"/>
      <c r="G42" s="76">
        <f t="shared" si="22"/>
        <v>2064</v>
      </c>
      <c r="H42" s="72"/>
      <c r="I42" s="76">
        <f t="shared" si="23"/>
        <v>2246.4</v>
      </c>
      <c r="J42" s="72"/>
      <c r="K42" s="97">
        <f t="shared" si="18"/>
        <v>2409.6</v>
      </c>
      <c r="L42" s="95"/>
      <c r="M42" s="97">
        <f t="shared" si="19"/>
        <v>2616</v>
      </c>
      <c r="N42" s="95"/>
      <c r="P42" s="104"/>
      <c r="Q42" s="62">
        <v>4800</v>
      </c>
      <c r="R42" s="78">
        <f t="shared" si="24"/>
        <v>2310</v>
      </c>
      <c r="S42" s="72"/>
      <c r="T42" s="71">
        <f t="shared" si="25"/>
        <v>2923.2</v>
      </c>
      <c r="U42" s="71"/>
      <c r="V42" s="76">
        <f t="shared" si="26"/>
        <v>3570.72</v>
      </c>
      <c r="W42" s="72"/>
      <c r="X42" s="76">
        <f t="shared" si="27"/>
        <v>3886.2719999999999</v>
      </c>
      <c r="Y42" s="72"/>
      <c r="Z42" s="97">
        <f t="shared" si="28"/>
        <v>4120.4160000000002</v>
      </c>
      <c r="AA42" s="95"/>
      <c r="AB42" s="97">
        <f t="shared" si="29"/>
        <v>4473.3599999999997</v>
      </c>
      <c r="AC42" s="95"/>
      <c r="AE42" s="104"/>
      <c r="AF42" s="62">
        <v>4800</v>
      </c>
      <c r="AG42" s="78">
        <f t="shared" si="30"/>
        <v>3649.8</v>
      </c>
      <c r="AH42" s="72"/>
      <c r="AI42" s="71">
        <f t="shared" si="31"/>
        <v>4618.6559999999999</v>
      </c>
      <c r="AJ42" s="71"/>
      <c r="AK42" s="76">
        <f t="shared" si="32"/>
        <v>5570.3231999999989</v>
      </c>
      <c r="AL42" s="72"/>
      <c r="AM42" s="76">
        <f t="shared" si="33"/>
        <v>6062.584319999999</v>
      </c>
      <c r="AN42" s="72"/>
      <c r="AO42" s="97">
        <f t="shared" si="34"/>
        <v>6345.4406399999998</v>
      </c>
      <c r="AP42" s="95"/>
      <c r="AQ42" s="97">
        <f t="shared" si="35"/>
        <v>6888.9743999999992</v>
      </c>
      <c r="AR42" s="95"/>
    </row>
    <row r="43" spans="1:44" s="14" customFormat="1" ht="16.7" customHeight="1" x14ac:dyDescent="0.2">
      <c r="A43" s="70"/>
      <c r="B43" s="62">
        <v>5000</v>
      </c>
      <c r="C43" s="71">
        <f t="shared" si="20"/>
        <v>1375</v>
      </c>
      <c r="D43" s="72"/>
      <c r="E43" s="71">
        <f t="shared" si="21"/>
        <v>1740</v>
      </c>
      <c r="F43" s="71"/>
      <c r="G43" s="76">
        <f t="shared" si="22"/>
        <v>2150</v>
      </c>
      <c r="H43" s="72"/>
      <c r="I43" s="76">
        <f t="shared" si="23"/>
        <v>2340</v>
      </c>
      <c r="J43" s="72"/>
      <c r="K43" s="97">
        <f t="shared" si="18"/>
        <v>2510</v>
      </c>
      <c r="L43" s="95"/>
      <c r="M43" s="97">
        <f t="shared" si="19"/>
        <v>2725</v>
      </c>
      <c r="N43" s="95"/>
      <c r="P43" s="104"/>
      <c r="Q43" s="62">
        <v>5000</v>
      </c>
      <c r="R43" s="78">
        <f t="shared" si="24"/>
        <v>2406.25</v>
      </c>
      <c r="S43" s="72"/>
      <c r="T43" s="71">
        <f t="shared" si="25"/>
        <v>3045</v>
      </c>
      <c r="U43" s="71"/>
      <c r="V43" s="76">
        <f t="shared" si="26"/>
        <v>3719.5</v>
      </c>
      <c r="W43" s="72"/>
      <c r="X43" s="76">
        <f t="shared" si="27"/>
        <v>4048.2</v>
      </c>
      <c r="Y43" s="72"/>
      <c r="Z43" s="97">
        <f t="shared" si="28"/>
        <v>4292.1000000000004</v>
      </c>
      <c r="AA43" s="95"/>
      <c r="AB43" s="97">
        <f t="shared" si="29"/>
        <v>4659.75</v>
      </c>
      <c r="AC43" s="95"/>
      <c r="AE43" s="104"/>
      <c r="AF43" s="62">
        <v>5000</v>
      </c>
      <c r="AG43" s="78">
        <f t="shared" si="30"/>
        <v>3801.875</v>
      </c>
      <c r="AH43" s="72"/>
      <c r="AI43" s="71">
        <f t="shared" si="31"/>
        <v>4811.1000000000004</v>
      </c>
      <c r="AJ43" s="71"/>
      <c r="AK43" s="76">
        <f t="shared" si="32"/>
        <v>5802.42</v>
      </c>
      <c r="AL43" s="72"/>
      <c r="AM43" s="76">
        <f t="shared" si="33"/>
        <v>6315.192</v>
      </c>
      <c r="AN43" s="72"/>
      <c r="AO43" s="97">
        <f t="shared" si="34"/>
        <v>6609.8339999999998</v>
      </c>
      <c r="AP43" s="95"/>
      <c r="AQ43" s="97">
        <f t="shared" si="35"/>
        <v>7176.0150000000003</v>
      </c>
      <c r="AR43" s="95"/>
    </row>
    <row r="44" spans="1:44" s="14" customFormat="1" ht="16.7" customHeight="1" x14ac:dyDescent="0.2">
      <c r="A44" s="70"/>
      <c r="B44" s="62">
        <v>5200</v>
      </c>
      <c r="C44" s="71">
        <f t="shared" si="20"/>
        <v>1430</v>
      </c>
      <c r="D44" s="72"/>
      <c r="E44" s="71">
        <f t="shared" si="21"/>
        <v>1809.6</v>
      </c>
      <c r="F44" s="71"/>
      <c r="G44" s="76">
        <f t="shared" si="22"/>
        <v>2236</v>
      </c>
      <c r="H44" s="72"/>
      <c r="I44" s="76">
        <f t="shared" si="23"/>
        <v>2433.6</v>
      </c>
      <c r="J44" s="72"/>
      <c r="K44" s="97">
        <f t="shared" si="18"/>
        <v>2610.4</v>
      </c>
      <c r="L44" s="95"/>
      <c r="M44" s="97">
        <f t="shared" si="19"/>
        <v>2834</v>
      </c>
      <c r="N44" s="95"/>
      <c r="P44" s="104"/>
      <c r="Q44" s="62">
        <v>5200</v>
      </c>
      <c r="R44" s="78">
        <f t="shared" si="24"/>
        <v>2502.5</v>
      </c>
      <c r="S44" s="72"/>
      <c r="T44" s="71">
        <f t="shared" si="25"/>
        <v>3166.8</v>
      </c>
      <c r="U44" s="71"/>
      <c r="V44" s="76">
        <f t="shared" si="26"/>
        <v>3868.28</v>
      </c>
      <c r="W44" s="72"/>
      <c r="X44" s="76">
        <f t="shared" si="27"/>
        <v>4210.1279999999997</v>
      </c>
      <c r="Y44" s="72"/>
      <c r="Z44" s="97">
        <f t="shared" si="28"/>
        <v>4463.7839999999997</v>
      </c>
      <c r="AA44" s="95"/>
      <c r="AB44" s="97">
        <f t="shared" si="29"/>
        <v>4846.1400000000003</v>
      </c>
      <c r="AC44" s="95"/>
      <c r="AE44" s="104"/>
      <c r="AF44" s="62">
        <v>5200</v>
      </c>
      <c r="AG44" s="78">
        <f t="shared" si="30"/>
        <v>3953.95</v>
      </c>
      <c r="AH44" s="72"/>
      <c r="AI44" s="71">
        <f t="shared" si="31"/>
        <v>5003.5439999999999</v>
      </c>
      <c r="AJ44" s="71"/>
      <c r="AK44" s="76">
        <f t="shared" si="32"/>
        <v>6034.5167999999994</v>
      </c>
      <c r="AL44" s="72"/>
      <c r="AM44" s="76">
        <f t="shared" si="33"/>
        <v>6567.7996800000001</v>
      </c>
      <c r="AN44" s="72"/>
      <c r="AO44" s="97">
        <f t="shared" si="34"/>
        <v>6874.227359999999</v>
      </c>
      <c r="AP44" s="95"/>
      <c r="AQ44" s="97">
        <f t="shared" si="35"/>
        <v>7463.0555999999997</v>
      </c>
      <c r="AR44" s="95"/>
    </row>
    <row r="45" spans="1:44" s="14" customFormat="1" ht="16.7" customHeight="1" x14ac:dyDescent="0.2">
      <c r="A45" s="70"/>
      <c r="B45" s="62">
        <v>5400</v>
      </c>
      <c r="C45" s="71">
        <f t="shared" si="20"/>
        <v>1485</v>
      </c>
      <c r="D45" s="72"/>
      <c r="E45" s="71">
        <f t="shared" si="21"/>
        <v>1879.2</v>
      </c>
      <c r="F45" s="71"/>
      <c r="G45" s="76">
        <f t="shared" si="22"/>
        <v>2322</v>
      </c>
      <c r="H45" s="72"/>
      <c r="I45" s="76">
        <f t="shared" si="23"/>
        <v>2527.1999999999998</v>
      </c>
      <c r="J45" s="72"/>
      <c r="K45" s="97">
        <f t="shared" si="18"/>
        <v>2710.8</v>
      </c>
      <c r="L45" s="95"/>
      <c r="M45" s="97">
        <f t="shared" si="19"/>
        <v>2943</v>
      </c>
      <c r="N45" s="95"/>
      <c r="P45" s="104"/>
      <c r="Q45" s="62">
        <v>5400</v>
      </c>
      <c r="R45" s="78">
        <f t="shared" si="24"/>
        <v>2598.75</v>
      </c>
      <c r="S45" s="72"/>
      <c r="T45" s="71">
        <f t="shared" si="25"/>
        <v>3288.6</v>
      </c>
      <c r="U45" s="71"/>
      <c r="V45" s="76">
        <f t="shared" si="26"/>
        <v>4017.06</v>
      </c>
      <c r="W45" s="72"/>
      <c r="X45" s="76">
        <f t="shared" si="27"/>
        <v>4372.0559999999996</v>
      </c>
      <c r="Y45" s="72"/>
      <c r="Z45" s="97">
        <f t="shared" si="28"/>
        <v>4635.4679999999998</v>
      </c>
      <c r="AA45" s="95"/>
      <c r="AB45" s="97">
        <f t="shared" si="29"/>
        <v>5032.53</v>
      </c>
      <c r="AC45" s="95"/>
      <c r="AE45" s="104"/>
      <c r="AF45" s="62">
        <v>5400</v>
      </c>
      <c r="AG45" s="78">
        <f t="shared" si="30"/>
        <v>4106.0249999999996</v>
      </c>
      <c r="AH45" s="72"/>
      <c r="AI45" s="71">
        <f t="shared" si="31"/>
        <v>5195.9880000000003</v>
      </c>
      <c r="AJ45" s="71"/>
      <c r="AK45" s="76">
        <f t="shared" si="32"/>
        <v>6266.6135999999997</v>
      </c>
      <c r="AL45" s="72"/>
      <c r="AM45" s="76">
        <f t="shared" si="33"/>
        <v>6820.4073599999992</v>
      </c>
      <c r="AN45" s="72"/>
      <c r="AO45" s="97">
        <f t="shared" si="34"/>
        <v>7138.6207199999999</v>
      </c>
      <c r="AP45" s="95"/>
      <c r="AQ45" s="97">
        <f t="shared" si="35"/>
        <v>7750.0962</v>
      </c>
      <c r="AR45" s="95"/>
    </row>
    <row r="46" spans="1:44" s="14" customFormat="1" ht="16.7" customHeight="1" x14ac:dyDescent="0.2">
      <c r="A46" s="70"/>
      <c r="B46" s="62">
        <v>5600</v>
      </c>
      <c r="C46" s="71">
        <f t="shared" si="20"/>
        <v>1540</v>
      </c>
      <c r="D46" s="72"/>
      <c r="E46" s="71">
        <f t="shared" si="21"/>
        <v>1948.8</v>
      </c>
      <c r="F46" s="71"/>
      <c r="G46" s="76">
        <f t="shared" si="22"/>
        <v>2408</v>
      </c>
      <c r="H46" s="72"/>
      <c r="I46" s="76">
        <f t="shared" si="23"/>
        <v>2620.8000000000002</v>
      </c>
      <c r="J46" s="72"/>
      <c r="K46" s="97">
        <f t="shared" si="18"/>
        <v>2811.2</v>
      </c>
      <c r="L46" s="95"/>
      <c r="M46" s="97">
        <f t="shared" si="19"/>
        <v>3052</v>
      </c>
      <c r="N46" s="95"/>
      <c r="P46" s="104"/>
      <c r="Q46" s="62">
        <v>5600</v>
      </c>
      <c r="R46" s="78">
        <f t="shared" si="24"/>
        <v>2695</v>
      </c>
      <c r="S46" s="72"/>
      <c r="T46" s="71">
        <f t="shared" si="25"/>
        <v>3410.4</v>
      </c>
      <c r="U46" s="71"/>
      <c r="V46" s="76">
        <f t="shared" si="26"/>
        <v>4165.84</v>
      </c>
      <c r="W46" s="72"/>
      <c r="X46" s="76">
        <f t="shared" si="27"/>
        <v>4533.9840000000004</v>
      </c>
      <c r="Y46" s="72"/>
      <c r="Z46" s="97">
        <f t="shared" si="28"/>
        <v>4807.152</v>
      </c>
      <c r="AA46" s="95"/>
      <c r="AB46" s="97">
        <f t="shared" si="29"/>
        <v>5218.92</v>
      </c>
      <c r="AC46" s="95"/>
      <c r="AE46" s="104"/>
      <c r="AF46" s="62">
        <v>5600</v>
      </c>
      <c r="AG46" s="78">
        <f t="shared" si="30"/>
        <v>4258.1000000000004</v>
      </c>
      <c r="AH46" s="72"/>
      <c r="AI46" s="71">
        <f t="shared" si="31"/>
        <v>5388.4319999999998</v>
      </c>
      <c r="AJ46" s="71"/>
      <c r="AK46" s="76">
        <f t="shared" si="32"/>
        <v>6498.710399999999</v>
      </c>
      <c r="AL46" s="72"/>
      <c r="AM46" s="76">
        <f t="shared" si="33"/>
        <v>7073.0150399999993</v>
      </c>
      <c r="AN46" s="72"/>
      <c r="AO46" s="97">
        <f t="shared" si="34"/>
        <v>7403.014079999999</v>
      </c>
      <c r="AP46" s="95"/>
      <c r="AQ46" s="97">
        <f t="shared" si="35"/>
        <v>8037.1368000000002</v>
      </c>
      <c r="AR46" s="95"/>
    </row>
    <row r="47" spans="1:44" s="14" customFormat="1" ht="16.7" customHeight="1" x14ac:dyDescent="0.2">
      <c r="A47" s="70"/>
      <c r="B47" s="62">
        <v>5800</v>
      </c>
      <c r="C47" s="71">
        <f t="shared" si="20"/>
        <v>1595</v>
      </c>
      <c r="D47" s="72"/>
      <c r="E47" s="71">
        <f t="shared" si="21"/>
        <v>2018.4</v>
      </c>
      <c r="F47" s="71"/>
      <c r="G47" s="76">
        <f t="shared" si="22"/>
        <v>2494</v>
      </c>
      <c r="H47" s="72"/>
      <c r="I47" s="76">
        <f t="shared" si="23"/>
        <v>2714.4</v>
      </c>
      <c r="J47" s="72"/>
      <c r="K47" s="97">
        <f t="shared" si="18"/>
        <v>2911.6</v>
      </c>
      <c r="L47" s="95"/>
      <c r="M47" s="97">
        <f t="shared" si="19"/>
        <v>3161</v>
      </c>
      <c r="N47" s="95"/>
      <c r="P47" s="104"/>
      <c r="Q47" s="62">
        <v>5800</v>
      </c>
      <c r="R47" s="78">
        <f t="shared" si="24"/>
        <v>2791.25</v>
      </c>
      <c r="S47" s="72"/>
      <c r="T47" s="71">
        <f t="shared" si="25"/>
        <v>3532.2</v>
      </c>
      <c r="U47" s="71"/>
      <c r="V47" s="76">
        <f t="shared" si="26"/>
        <v>4314.62</v>
      </c>
      <c r="W47" s="72"/>
      <c r="X47" s="76">
        <f t="shared" si="27"/>
        <v>4695.9120000000003</v>
      </c>
      <c r="Y47" s="72"/>
      <c r="Z47" s="97">
        <f t="shared" si="28"/>
        <v>4978.8360000000002</v>
      </c>
      <c r="AA47" s="95"/>
      <c r="AB47" s="97">
        <f t="shared" si="29"/>
        <v>5405.31</v>
      </c>
      <c r="AC47" s="95"/>
      <c r="AE47" s="104"/>
      <c r="AF47" s="62">
        <v>5800</v>
      </c>
      <c r="AG47" s="78">
        <f t="shared" si="30"/>
        <v>4410.1750000000002</v>
      </c>
      <c r="AH47" s="72"/>
      <c r="AI47" s="71">
        <f t="shared" si="31"/>
        <v>5580.8760000000002</v>
      </c>
      <c r="AJ47" s="71"/>
      <c r="AK47" s="76">
        <f t="shared" si="32"/>
        <v>6730.8071999999993</v>
      </c>
      <c r="AL47" s="72"/>
      <c r="AM47" s="76">
        <f t="shared" si="33"/>
        <v>7325.6227199999994</v>
      </c>
      <c r="AN47" s="72"/>
      <c r="AO47" s="97">
        <f t="shared" si="34"/>
        <v>7667.407439999999</v>
      </c>
      <c r="AP47" s="95"/>
      <c r="AQ47" s="97">
        <f t="shared" si="35"/>
        <v>8324.1773999999987</v>
      </c>
      <c r="AR47" s="95"/>
    </row>
    <row r="48" spans="1:44" s="14" customFormat="1" ht="16.7" customHeight="1" thickBot="1" x14ac:dyDescent="0.25">
      <c r="A48" s="52"/>
      <c r="B48" s="63">
        <v>6000</v>
      </c>
      <c r="C48" s="55">
        <f t="shared" si="20"/>
        <v>1650</v>
      </c>
      <c r="D48" s="73"/>
      <c r="E48" s="55">
        <f t="shared" si="21"/>
        <v>2088</v>
      </c>
      <c r="F48" s="55"/>
      <c r="G48" s="77">
        <f t="shared" si="22"/>
        <v>2580</v>
      </c>
      <c r="H48" s="73"/>
      <c r="I48" s="77">
        <f t="shared" si="23"/>
        <v>2808</v>
      </c>
      <c r="J48" s="73"/>
      <c r="K48" s="98">
        <f t="shared" si="18"/>
        <v>3012</v>
      </c>
      <c r="L48" s="96"/>
      <c r="M48" s="98">
        <f t="shared" si="19"/>
        <v>3270</v>
      </c>
      <c r="N48" s="96"/>
      <c r="P48" s="52"/>
      <c r="Q48" s="63">
        <v>6000</v>
      </c>
      <c r="R48" s="78">
        <f t="shared" si="24"/>
        <v>2887.5</v>
      </c>
      <c r="S48" s="73"/>
      <c r="T48" s="71">
        <f t="shared" si="25"/>
        <v>3654</v>
      </c>
      <c r="U48" s="55"/>
      <c r="V48" s="76">
        <f t="shared" si="26"/>
        <v>4463.3999999999996</v>
      </c>
      <c r="W48" s="73"/>
      <c r="X48" s="76">
        <f t="shared" si="27"/>
        <v>4857.84</v>
      </c>
      <c r="Y48" s="73"/>
      <c r="Z48" s="97">
        <f t="shared" si="28"/>
        <v>5150.5200000000004</v>
      </c>
      <c r="AA48" s="96"/>
      <c r="AB48" s="97">
        <f t="shared" si="29"/>
        <v>5591.7</v>
      </c>
      <c r="AC48" s="96"/>
      <c r="AE48" s="52"/>
      <c r="AF48" s="63">
        <v>6000</v>
      </c>
      <c r="AG48" s="78">
        <f t="shared" si="30"/>
        <v>4562.25</v>
      </c>
      <c r="AH48" s="73"/>
      <c r="AI48" s="71">
        <f t="shared" si="31"/>
        <v>5773.32</v>
      </c>
      <c r="AJ48" s="55"/>
      <c r="AK48" s="76">
        <f t="shared" si="32"/>
        <v>6962.9040000000005</v>
      </c>
      <c r="AL48" s="73"/>
      <c r="AM48" s="76">
        <f t="shared" si="33"/>
        <v>7578.2303999999995</v>
      </c>
      <c r="AN48" s="73"/>
      <c r="AO48" s="97">
        <f t="shared" si="34"/>
        <v>7931.8008</v>
      </c>
      <c r="AP48" s="96"/>
      <c r="AQ48" s="97">
        <f t="shared" si="35"/>
        <v>8611.2180000000008</v>
      </c>
      <c r="AR48" s="96"/>
    </row>
    <row r="49" spans="1:10" ht="97.5" customHeight="1" x14ac:dyDescent="0.2">
      <c r="A49" s="5"/>
      <c r="B49" s="1"/>
      <c r="C49" s="46"/>
      <c r="D49" s="4"/>
      <c r="E49" s="4"/>
      <c r="F49" s="4"/>
      <c r="G49" s="4"/>
      <c r="H49" s="4"/>
      <c r="J49" t="s">
        <v>4</v>
      </c>
    </row>
    <row r="50" spans="1:10" ht="29.25" customHeight="1" x14ac:dyDescent="0.2">
      <c r="A50" s="153"/>
      <c r="B50" s="154"/>
      <c r="C50" s="155"/>
      <c r="D50" s="155"/>
      <c r="E50" s="124"/>
      <c r="F50" s="124"/>
      <c r="G50" s="124"/>
      <c r="H50" s="124"/>
      <c r="I50" s="124"/>
      <c r="J50" s="124"/>
    </row>
    <row r="51" spans="1:10" ht="22.5" customHeight="1" x14ac:dyDescent="0.2">
      <c r="A51" s="153"/>
      <c r="B51" s="110"/>
      <c r="C51" s="156"/>
      <c r="D51" s="157"/>
      <c r="E51" s="158"/>
      <c r="F51" s="159"/>
      <c r="G51" s="158"/>
      <c r="H51" s="159"/>
      <c r="I51" s="158"/>
      <c r="J51" s="159"/>
    </row>
    <row r="52" spans="1:10" ht="21" customHeight="1" x14ac:dyDescent="0.2">
      <c r="A52" s="153"/>
      <c r="B52" s="111"/>
      <c r="C52" s="1"/>
      <c r="D52" s="1"/>
      <c r="E52" s="106"/>
      <c r="F52" s="106"/>
      <c r="G52" s="106"/>
      <c r="H52" s="106"/>
      <c r="I52" s="106"/>
      <c r="J52" s="106"/>
    </row>
    <row r="53" spans="1:10" ht="15" customHeight="1" x14ac:dyDescent="0.2">
      <c r="A53" s="153"/>
      <c r="B53" s="1"/>
      <c r="C53" s="18"/>
      <c r="D53" s="18"/>
      <c r="E53" s="18"/>
      <c r="F53" s="107"/>
      <c r="G53" s="18"/>
      <c r="H53" s="107"/>
      <c r="I53" s="18"/>
      <c r="J53" s="107"/>
    </row>
    <row r="54" spans="1:10" ht="16.5" customHeight="1" x14ac:dyDescent="0.2">
      <c r="A54" s="153"/>
      <c r="B54" s="1"/>
      <c r="C54" s="18"/>
      <c r="D54" s="18"/>
      <c r="E54" s="18"/>
      <c r="F54" s="107"/>
      <c r="G54" s="18"/>
      <c r="H54" s="107"/>
      <c r="I54" s="18"/>
      <c r="J54" s="107"/>
    </row>
    <row r="55" spans="1:10" ht="15.75" customHeight="1" x14ac:dyDescent="0.2">
      <c r="A55" s="153"/>
      <c r="B55" s="1"/>
      <c r="C55" s="18"/>
      <c r="D55" s="18"/>
      <c r="E55" s="18"/>
      <c r="F55" s="107"/>
      <c r="G55" s="18"/>
      <c r="H55" s="107"/>
      <c r="I55" s="18"/>
      <c r="J55" s="107"/>
    </row>
    <row r="56" spans="1:10" ht="15.75" customHeight="1" x14ac:dyDescent="0.2">
      <c r="A56" s="153"/>
      <c r="B56" s="1"/>
      <c r="C56" s="18"/>
      <c r="D56" s="18"/>
      <c r="E56" s="18"/>
      <c r="F56" s="107"/>
      <c r="G56" s="18"/>
      <c r="H56" s="107"/>
      <c r="I56" s="18"/>
      <c r="J56" s="107"/>
    </row>
    <row r="57" spans="1:10" ht="16.5" customHeight="1" x14ac:dyDescent="0.2">
      <c r="A57" s="153"/>
      <c r="B57" s="1"/>
      <c r="C57" s="18"/>
      <c r="D57" s="18"/>
      <c r="E57" s="18"/>
      <c r="F57" s="107"/>
      <c r="G57" s="18"/>
      <c r="H57" s="107"/>
      <c r="I57" s="18"/>
      <c r="J57" s="107"/>
    </row>
    <row r="58" spans="1:10" ht="16.5" customHeight="1" x14ac:dyDescent="0.2">
      <c r="A58" s="153"/>
      <c r="B58" s="1"/>
      <c r="C58" s="1"/>
      <c r="D58" s="108"/>
      <c r="E58" s="18"/>
      <c r="F58" s="109"/>
      <c r="G58" s="18"/>
      <c r="H58" s="108"/>
      <c r="I58" s="18"/>
      <c r="J58" s="109"/>
    </row>
    <row r="59" spans="1:10" ht="18.75" customHeight="1" x14ac:dyDescent="0.2">
      <c r="A59" s="153"/>
      <c r="B59" s="1"/>
      <c r="C59" s="18"/>
      <c r="D59" s="18"/>
      <c r="E59" s="18"/>
      <c r="F59" s="107"/>
      <c r="G59" s="18"/>
      <c r="H59" s="107"/>
      <c r="I59" s="18"/>
      <c r="J59" s="107"/>
    </row>
    <row r="60" spans="1:10" ht="17.25" customHeight="1" x14ac:dyDescent="0.2">
      <c r="A60" s="153"/>
      <c r="B60" s="1"/>
      <c r="C60" s="18"/>
      <c r="D60" s="18"/>
      <c r="E60" s="18"/>
      <c r="F60" s="107"/>
      <c r="G60" s="18"/>
      <c r="H60" s="107"/>
      <c r="I60" s="18"/>
      <c r="J60" s="107"/>
    </row>
    <row r="61" spans="1:10" s="14" customFormat="1" ht="17.25" customHeight="1" x14ac:dyDescent="0.2">
      <c r="A61" s="153"/>
      <c r="B61" s="1"/>
      <c r="C61" s="18"/>
      <c r="D61" s="18"/>
      <c r="E61" s="18"/>
      <c r="F61" s="107"/>
      <c r="G61" s="18"/>
      <c r="H61" s="107"/>
      <c r="I61" s="18"/>
      <c r="J61" s="107"/>
    </row>
    <row r="62" spans="1:10" ht="16.5" customHeight="1" x14ac:dyDescent="0.2">
      <c r="A62" s="153"/>
      <c r="B62" s="1"/>
      <c r="C62" s="18"/>
      <c r="D62" s="18"/>
      <c r="E62" s="18"/>
      <c r="F62" s="107"/>
      <c r="G62" s="18"/>
      <c r="H62" s="107"/>
      <c r="I62" s="18"/>
      <c r="J62" s="107"/>
    </row>
    <row r="63" spans="1:10" ht="15.75" customHeight="1" x14ac:dyDescent="0.2">
      <c r="A63" s="153"/>
      <c r="B63" s="1"/>
      <c r="C63" s="18"/>
      <c r="D63" s="18"/>
      <c r="E63" s="18"/>
      <c r="F63" s="107"/>
      <c r="G63" s="18"/>
      <c r="H63" s="107"/>
      <c r="I63" s="18"/>
      <c r="J63" s="107"/>
    </row>
    <row r="64" spans="1:10" ht="17.25" customHeight="1" x14ac:dyDescent="0.2">
      <c r="A64" s="153"/>
      <c r="B64" s="1"/>
      <c r="C64" s="18"/>
      <c r="D64" s="18"/>
      <c r="E64" s="18"/>
      <c r="F64" s="107"/>
      <c r="G64" s="18"/>
      <c r="H64" s="107"/>
      <c r="I64" s="18"/>
      <c r="J64" s="107"/>
    </row>
    <row r="65" spans="1:10" s="14" customFormat="1" ht="17.25" customHeight="1" x14ac:dyDescent="0.2">
      <c r="A65" s="153"/>
      <c r="B65" s="1"/>
      <c r="C65" s="18"/>
      <c r="D65" s="18"/>
      <c r="E65" s="18"/>
      <c r="F65" s="107"/>
      <c r="G65" s="18"/>
      <c r="H65" s="107"/>
      <c r="I65" s="18"/>
      <c r="J65" s="107"/>
    </row>
    <row r="66" spans="1:10" ht="18.75" customHeight="1" x14ac:dyDescent="0.2">
      <c r="A66" s="153"/>
      <c r="B66" s="1"/>
      <c r="C66" s="18"/>
      <c r="D66" s="18"/>
      <c r="E66" s="18"/>
      <c r="F66" s="107"/>
      <c r="G66" s="18"/>
      <c r="H66" s="107"/>
      <c r="I66" s="18"/>
      <c r="J66" s="107"/>
    </row>
    <row r="67" spans="1:10" s="14" customFormat="1" ht="18.75" customHeight="1" x14ac:dyDescent="0.2">
      <c r="A67" s="153"/>
      <c r="B67" s="1"/>
      <c r="C67" s="18"/>
      <c r="D67" s="18"/>
      <c r="E67" s="18"/>
      <c r="F67" s="107"/>
      <c r="G67" s="18"/>
      <c r="H67" s="107"/>
      <c r="I67" s="18"/>
      <c r="J67" s="107"/>
    </row>
    <row r="68" spans="1:10" ht="18.75" customHeight="1" x14ac:dyDescent="0.2">
      <c r="A68" s="153"/>
      <c r="B68" s="1"/>
      <c r="C68" s="18"/>
      <c r="D68" s="18"/>
      <c r="E68" s="18"/>
      <c r="F68" s="107"/>
      <c r="G68" s="18"/>
      <c r="H68" s="107"/>
      <c r="I68" s="18"/>
      <c r="J68" s="107"/>
    </row>
    <row r="69" spans="1:10" s="14" customFormat="1" ht="18.75" customHeight="1" x14ac:dyDescent="0.2">
      <c r="A69" s="5"/>
      <c r="B69" s="1"/>
      <c r="C69" s="18"/>
      <c r="D69" s="107"/>
      <c r="E69" s="18"/>
      <c r="F69" s="107"/>
      <c r="G69" s="18"/>
      <c r="H69" s="107"/>
      <c r="I69" s="18"/>
      <c r="J69" s="107"/>
    </row>
    <row r="70" spans="1:10" ht="97.5" customHeight="1" thickBot="1" x14ac:dyDescent="0.25">
      <c r="A70" s="6"/>
      <c r="B70" s="1"/>
      <c r="C70" s="46"/>
      <c r="D70" s="4"/>
      <c r="E70" s="4"/>
      <c r="F70" s="4"/>
      <c r="G70" s="4"/>
      <c r="H70" s="4"/>
    </row>
    <row r="71" spans="1:10" ht="27" customHeight="1" x14ac:dyDescent="0.2">
      <c r="A71" s="140"/>
      <c r="B71" s="146"/>
      <c r="C71" s="147"/>
      <c r="D71" s="148"/>
      <c r="E71" s="146"/>
      <c r="F71" s="149"/>
      <c r="G71" s="146"/>
      <c r="H71" s="149"/>
      <c r="I71" s="146"/>
      <c r="J71" s="149"/>
    </row>
    <row r="72" spans="1:10" ht="20.25" customHeight="1" x14ac:dyDescent="0.2">
      <c r="A72" s="141"/>
      <c r="B72" s="29" t="s">
        <v>1</v>
      </c>
      <c r="C72" s="150" t="s">
        <v>3</v>
      </c>
      <c r="D72" s="151"/>
      <c r="E72" s="152" t="s">
        <v>3</v>
      </c>
      <c r="F72" s="151"/>
      <c r="G72" s="152" t="s">
        <v>3</v>
      </c>
      <c r="H72" s="151"/>
      <c r="I72" s="152" t="s">
        <v>3</v>
      </c>
      <c r="J72" s="151"/>
    </row>
    <row r="73" spans="1:10" ht="16.899999999999999" customHeight="1" x14ac:dyDescent="0.2">
      <c r="A73" s="141"/>
      <c r="B73" s="30" t="s">
        <v>2</v>
      </c>
      <c r="C73" s="11" t="s">
        <v>0</v>
      </c>
      <c r="D73" s="2" t="s">
        <v>5</v>
      </c>
      <c r="E73" s="12" t="s">
        <v>0</v>
      </c>
      <c r="F73" s="2" t="s">
        <v>5</v>
      </c>
      <c r="G73" s="12" t="s">
        <v>0</v>
      </c>
      <c r="H73" s="2" t="s">
        <v>5</v>
      </c>
      <c r="I73" s="12" t="s">
        <v>0</v>
      </c>
      <c r="J73" s="2" t="s">
        <v>5</v>
      </c>
    </row>
    <row r="74" spans="1:10" ht="16.899999999999999" customHeight="1" x14ac:dyDescent="0.2">
      <c r="A74" s="141"/>
      <c r="B74" s="32">
        <v>500</v>
      </c>
      <c r="C74" s="44">
        <f>$C$79*B74/1000</f>
        <v>0</v>
      </c>
      <c r="D74" s="3"/>
      <c r="E74" s="38">
        <f>$E$79*B74/1000</f>
        <v>0</v>
      </c>
      <c r="F74" s="3"/>
      <c r="G74" s="36">
        <f>$G$79*B74/1000</f>
        <v>0</v>
      </c>
      <c r="H74" s="34"/>
      <c r="I74" s="38">
        <f t="shared" ref="I74:I77" si="36">$I$79*B74/1000</f>
        <v>0</v>
      </c>
      <c r="J74" s="3"/>
    </row>
    <row r="75" spans="1:10" ht="16.899999999999999" customHeight="1" x14ac:dyDescent="0.2">
      <c r="A75" s="141"/>
      <c r="B75" s="33">
        <v>600</v>
      </c>
      <c r="C75" s="44">
        <f>$C$79*B75/1000</f>
        <v>0</v>
      </c>
      <c r="D75" s="3"/>
      <c r="E75" s="38">
        <f>$E$79*B75/1000</f>
        <v>0</v>
      </c>
      <c r="F75" s="3"/>
      <c r="G75" s="36">
        <f>$G$79*B75/1000</f>
        <v>0</v>
      </c>
      <c r="H75" s="34"/>
      <c r="I75" s="38">
        <f t="shared" si="36"/>
        <v>0</v>
      </c>
      <c r="J75" s="3"/>
    </row>
    <row r="76" spans="1:10" ht="16.899999999999999" customHeight="1" x14ac:dyDescent="0.2">
      <c r="A76" s="141"/>
      <c r="B76" s="32">
        <v>700</v>
      </c>
      <c r="C76" s="44">
        <f>$C$79*B76/1000</f>
        <v>0</v>
      </c>
      <c r="D76" s="3"/>
      <c r="E76" s="38">
        <f>$E$79*B76/1000</f>
        <v>0</v>
      </c>
      <c r="F76" s="3"/>
      <c r="G76" s="36">
        <f>$G$79*B76/1000</f>
        <v>0</v>
      </c>
      <c r="H76" s="34"/>
      <c r="I76" s="38">
        <f t="shared" si="36"/>
        <v>0</v>
      </c>
      <c r="J76" s="3"/>
    </row>
    <row r="77" spans="1:10" ht="16.899999999999999" customHeight="1" x14ac:dyDescent="0.2">
      <c r="A77" s="141"/>
      <c r="B77" s="33">
        <v>800</v>
      </c>
      <c r="C77" s="44">
        <f>$C$79*B77/1000</f>
        <v>0</v>
      </c>
      <c r="D77" s="3"/>
      <c r="E77" s="38">
        <f>$E$79*B77/1000</f>
        <v>0</v>
      </c>
      <c r="F77" s="3"/>
      <c r="G77" s="36">
        <f>$G$79*B77/1000</f>
        <v>0</v>
      </c>
      <c r="H77" s="34"/>
      <c r="I77" s="38">
        <f t="shared" si="36"/>
        <v>0</v>
      </c>
      <c r="J77" s="3"/>
    </row>
    <row r="78" spans="1:10" ht="16.899999999999999" customHeight="1" x14ac:dyDescent="0.2">
      <c r="A78" s="141"/>
      <c r="B78" s="32">
        <v>900</v>
      </c>
      <c r="C78" s="44">
        <f>$C$79*B78/1000</f>
        <v>0</v>
      </c>
      <c r="D78" s="3"/>
      <c r="E78" s="38">
        <f>$E$79*B78/1000</f>
        <v>0</v>
      </c>
      <c r="F78" s="3"/>
      <c r="G78" s="36">
        <f>$G$79*B78/1000</f>
        <v>0</v>
      </c>
      <c r="H78" s="34"/>
      <c r="I78" s="38">
        <f>$I$79*B78/1000</f>
        <v>0</v>
      </c>
      <c r="J78" s="3"/>
    </row>
    <row r="79" spans="1:10" ht="16.899999999999999" customHeight="1" x14ac:dyDescent="0.2">
      <c r="A79" s="141"/>
      <c r="B79" s="33">
        <v>1000</v>
      </c>
      <c r="C79" s="9"/>
      <c r="D79" s="41"/>
      <c r="E79" s="43"/>
      <c r="F79" s="41"/>
      <c r="G79" s="40"/>
      <c r="H79" s="42"/>
      <c r="I79" s="43"/>
      <c r="J79" s="41"/>
    </row>
    <row r="80" spans="1:10" ht="16.899999999999999" customHeight="1" x14ac:dyDescent="0.2">
      <c r="A80" s="141"/>
      <c r="B80" s="32">
        <v>1100</v>
      </c>
      <c r="C80" s="44">
        <f>$C$79*B80/1000</f>
        <v>0</v>
      </c>
      <c r="D80" s="3"/>
      <c r="E80" s="38">
        <f>$E$79*B80/1000</f>
        <v>0</v>
      </c>
      <c r="F80" s="3"/>
      <c r="G80" s="36">
        <f>$G$79*B80/1000</f>
        <v>0</v>
      </c>
      <c r="H80" s="34"/>
      <c r="I80" s="38">
        <f>$I$79*B80/1000</f>
        <v>0</v>
      </c>
      <c r="J80" s="3"/>
    </row>
    <row r="81" spans="1:10" ht="16.899999999999999" customHeight="1" x14ac:dyDescent="0.2">
      <c r="A81" s="141"/>
      <c r="B81" s="33">
        <v>1200</v>
      </c>
      <c r="C81" s="44">
        <f t="shared" ref="C81:C90" si="37">$C$79*B81/1000</f>
        <v>0</v>
      </c>
      <c r="D81" s="3"/>
      <c r="E81" s="38">
        <f t="shared" ref="E81:E90" si="38">$E$79*B81/1000</f>
        <v>0</v>
      </c>
      <c r="F81" s="3"/>
      <c r="G81" s="36">
        <f t="shared" ref="G81:G90" si="39">$G$79*B81/1000</f>
        <v>0</v>
      </c>
      <c r="H81" s="34"/>
      <c r="I81" s="38">
        <f t="shared" ref="I81:I90" si="40">$I$79*B81/1000</f>
        <v>0</v>
      </c>
      <c r="J81" s="3"/>
    </row>
    <row r="82" spans="1:10" s="14" customFormat="1" ht="16.899999999999999" customHeight="1" x14ac:dyDescent="0.2">
      <c r="A82" s="141"/>
      <c r="B82" s="48">
        <v>1400</v>
      </c>
      <c r="C82" s="44">
        <f t="shared" si="37"/>
        <v>0</v>
      </c>
      <c r="D82" s="3"/>
      <c r="E82" s="38">
        <f t="shared" si="38"/>
        <v>0</v>
      </c>
      <c r="F82" s="3"/>
      <c r="G82" s="36">
        <f t="shared" si="39"/>
        <v>0</v>
      </c>
      <c r="H82" s="34"/>
      <c r="I82" s="38">
        <f t="shared" si="40"/>
        <v>0</v>
      </c>
      <c r="J82" s="3"/>
    </row>
    <row r="83" spans="1:10" ht="16.899999999999999" customHeight="1" x14ac:dyDescent="0.2">
      <c r="A83" s="141"/>
      <c r="B83" s="31">
        <v>1600</v>
      </c>
      <c r="C83" s="44">
        <f t="shared" si="37"/>
        <v>0</v>
      </c>
      <c r="D83" s="3"/>
      <c r="E83" s="38">
        <f t="shared" si="38"/>
        <v>0</v>
      </c>
      <c r="F83" s="3"/>
      <c r="G83" s="36">
        <f t="shared" si="39"/>
        <v>0</v>
      </c>
      <c r="H83" s="34"/>
      <c r="I83" s="38">
        <f t="shared" si="40"/>
        <v>0</v>
      </c>
      <c r="J83" s="3"/>
    </row>
    <row r="84" spans="1:10" ht="16.899999999999999" customHeight="1" x14ac:dyDescent="0.2">
      <c r="A84" s="141"/>
      <c r="B84" s="48">
        <v>1800</v>
      </c>
      <c r="C84" s="44">
        <f t="shared" si="37"/>
        <v>0</v>
      </c>
      <c r="D84" s="3"/>
      <c r="E84" s="38">
        <f t="shared" si="38"/>
        <v>0</v>
      </c>
      <c r="F84" s="3"/>
      <c r="G84" s="36">
        <f t="shared" si="39"/>
        <v>0</v>
      </c>
      <c r="H84" s="34"/>
      <c r="I84" s="38">
        <f t="shared" si="40"/>
        <v>0</v>
      </c>
      <c r="J84" s="3"/>
    </row>
    <row r="85" spans="1:10" ht="16.899999999999999" customHeight="1" x14ac:dyDescent="0.2">
      <c r="A85" s="141"/>
      <c r="B85" s="31">
        <v>2000</v>
      </c>
      <c r="C85" s="44">
        <f t="shared" si="37"/>
        <v>0</v>
      </c>
      <c r="D85" s="3"/>
      <c r="E85" s="38">
        <f t="shared" si="38"/>
        <v>0</v>
      </c>
      <c r="F85" s="3"/>
      <c r="G85" s="36">
        <f t="shared" si="39"/>
        <v>0</v>
      </c>
      <c r="H85" s="34"/>
      <c r="I85" s="38">
        <f t="shared" si="40"/>
        <v>0</v>
      </c>
      <c r="J85" s="3"/>
    </row>
    <row r="86" spans="1:10" s="14" customFormat="1" ht="16.899999999999999" customHeight="1" x14ac:dyDescent="0.2">
      <c r="A86" s="141"/>
      <c r="B86" s="31">
        <v>2200</v>
      </c>
      <c r="C86" s="44">
        <f t="shared" si="37"/>
        <v>0</v>
      </c>
      <c r="D86" s="3"/>
      <c r="E86" s="38">
        <f t="shared" si="38"/>
        <v>0</v>
      </c>
      <c r="F86" s="3"/>
      <c r="G86" s="36">
        <f t="shared" si="39"/>
        <v>0</v>
      </c>
      <c r="H86" s="34"/>
      <c r="I86" s="38">
        <f t="shared" si="40"/>
        <v>0</v>
      </c>
      <c r="J86" s="3"/>
    </row>
    <row r="87" spans="1:10" ht="16.899999999999999" customHeight="1" x14ac:dyDescent="0.2">
      <c r="A87" s="141"/>
      <c r="B87" s="48">
        <v>2400</v>
      </c>
      <c r="C87" s="44">
        <f t="shared" si="37"/>
        <v>0</v>
      </c>
      <c r="D87" s="3"/>
      <c r="E87" s="38">
        <f t="shared" si="38"/>
        <v>0</v>
      </c>
      <c r="F87" s="3"/>
      <c r="G87" s="36">
        <f t="shared" si="39"/>
        <v>0</v>
      </c>
      <c r="H87" s="34"/>
      <c r="I87" s="38">
        <f t="shared" si="40"/>
        <v>0</v>
      </c>
      <c r="J87" s="3"/>
    </row>
    <row r="88" spans="1:10" s="14" customFormat="1" ht="16.899999999999999" customHeight="1" x14ac:dyDescent="0.2">
      <c r="A88" s="141"/>
      <c r="B88" s="48">
        <v>2600</v>
      </c>
      <c r="C88" s="44">
        <f t="shared" si="37"/>
        <v>0</v>
      </c>
      <c r="D88" s="3"/>
      <c r="E88" s="38">
        <f t="shared" si="38"/>
        <v>0</v>
      </c>
      <c r="F88" s="3"/>
      <c r="G88" s="36">
        <f t="shared" si="39"/>
        <v>0</v>
      </c>
      <c r="H88" s="34"/>
      <c r="I88" s="38">
        <f t="shared" si="40"/>
        <v>0</v>
      </c>
      <c r="J88" s="3"/>
    </row>
    <row r="89" spans="1:10" ht="16.899999999999999" customHeight="1" thickBot="1" x14ac:dyDescent="0.25">
      <c r="A89" s="141"/>
      <c r="B89" s="49">
        <v>2800</v>
      </c>
      <c r="C89" s="45">
        <f t="shared" si="37"/>
        <v>0</v>
      </c>
      <c r="D89" s="13"/>
      <c r="E89" s="39">
        <f t="shared" si="38"/>
        <v>0</v>
      </c>
      <c r="F89" s="13"/>
      <c r="G89" s="37">
        <f t="shared" si="39"/>
        <v>0</v>
      </c>
      <c r="H89" s="35"/>
      <c r="I89" s="39">
        <f t="shared" si="40"/>
        <v>0</v>
      </c>
      <c r="J89" s="13"/>
    </row>
    <row r="90" spans="1:10" s="14" customFormat="1" ht="16.899999999999999" customHeight="1" thickBot="1" x14ac:dyDescent="0.25">
      <c r="A90" s="52"/>
      <c r="B90" s="49">
        <v>3000</v>
      </c>
      <c r="C90" s="53">
        <f t="shared" si="37"/>
        <v>0</v>
      </c>
      <c r="D90" s="54"/>
      <c r="E90" s="55">
        <f t="shared" si="38"/>
        <v>0</v>
      </c>
      <c r="F90" s="54"/>
      <c r="G90" s="53">
        <f t="shared" si="39"/>
        <v>0</v>
      </c>
      <c r="H90" s="54"/>
      <c r="I90" s="55">
        <f t="shared" si="40"/>
        <v>0</v>
      </c>
      <c r="J90" s="54"/>
    </row>
    <row r="91" spans="1:10" ht="108" customHeight="1" thickBot="1" x14ac:dyDescent="0.25">
      <c r="A91" s="6"/>
      <c r="B91" s="1"/>
      <c r="C91" s="46"/>
      <c r="D91" s="4"/>
      <c r="E91" s="4"/>
      <c r="F91" s="4"/>
      <c r="G91" s="4"/>
      <c r="H91" s="4"/>
    </row>
    <row r="92" spans="1:10" ht="26.25" customHeight="1" x14ac:dyDescent="0.2">
      <c r="A92" s="140"/>
      <c r="B92" s="146"/>
      <c r="C92" s="147"/>
      <c r="D92" s="148"/>
      <c r="E92" s="146"/>
      <c r="F92" s="149"/>
      <c r="G92" s="146"/>
      <c r="H92" s="149"/>
      <c r="I92" s="146"/>
      <c r="J92" s="149"/>
    </row>
    <row r="93" spans="1:10" ht="18" customHeight="1" x14ac:dyDescent="0.2">
      <c r="A93" s="141"/>
      <c r="B93" s="29" t="s">
        <v>1</v>
      </c>
      <c r="C93" s="150" t="s">
        <v>3</v>
      </c>
      <c r="D93" s="151"/>
      <c r="E93" s="152" t="s">
        <v>3</v>
      </c>
      <c r="F93" s="151"/>
      <c r="G93" s="152" t="s">
        <v>3</v>
      </c>
      <c r="H93" s="151"/>
      <c r="I93" s="152" t="s">
        <v>3</v>
      </c>
      <c r="J93" s="151"/>
    </row>
    <row r="94" spans="1:10" ht="16.899999999999999" customHeight="1" x14ac:dyDescent="0.2">
      <c r="A94" s="141"/>
      <c r="B94" s="30" t="s">
        <v>2</v>
      </c>
      <c r="C94" s="11" t="s">
        <v>0</v>
      </c>
      <c r="D94" s="2" t="s">
        <v>5</v>
      </c>
      <c r="E94" s="12" t="s">
        <v>0</v>
      </c>
      <c r="F94" s="2" t="s">
        <v>5</v>
      </c>
      <c r="G94" s="12" t="s">
        <v>0</v>
      </c>
      <c r="H94" s="2" t="s">
        <v>5</v>
      </c>
      <c r="I94" s="12" t="s">
        <v>0</v>
      </c>
      <c r="J94" s="2" t="s">
        <v>5</v>
      </c>
    </row>
    <row r="95" spans="1:10" ht="16.899999999999999" customHeight="1" x14ac:dyDescent="0.2">
      <c r="A95" s="141"/>
      <c r="B95" s="32">
        <v>500</v>
      </c>
      <c r="C95" s="44">
        <f>$C$100*B95/1000</f>
        <v>0</v>
      </c>
      <c r="D95" s="3"/>
      <c r="E95" s="36">
        <f>$E$100*B95/1000</f>
        <v>0</v>
      </c>
      <c r="F95" s="3"/>
      <c r="G95" s="36">
        <f>$G$100*B95/1000</f>
        <v>0</v>
      </c>
      <c r="H95" s="34"/>
      <c r="I95" s="36">
        <f t="shared" ref="I95:I98" si="41">$I$100*B95/1000</f>
        <v>0</v>
      </c>
      <c r="J95" s="3"/>
    </row>
    <row r="96" spans="1:10" ht="16.899999999999999" customHeight="1" x14ac:dyDescent="0.2">
      <c r="A96" s="141"/>
      <c r="B96" s="33">
        <v>600</v>
      </c>
      <c r="C96" s="44">
        <f>$C$100*B96/1000</f>
        <v>0</v>
      </c>
      <c r="D96" s="3"/>
      <c r="E96" s="36">
        <f>$E$100*B96/1000</f>
        <v>0</v>
      </c>
      <c r="F96" s="3"/>
      <c r="G96" s="36">
        <f>$G$100*B96/1000</f>
        <v>0</v>
      </c>
      <c r="H96" s="34"/>
      <c r="I96" s="36">
        <f t="shared" si="41"/>
        <v>0</v>
      </c>
      <c r="J96" s="3"/>
    </row>
    <row r="97" spans="1:10" ht="16.899999999999999" customHeight="1" x14ac:dyDescent="0.2">
      <c r="A97" s="141"/>
      <c r="B97" s="32">
        <v>700</v>
      </c>
      <c r="C97" s="44">
        <f>$C$100*B97/1000</f>
        <v>0</v>
      </c>
      <c r="D97" s="3"/>
      <c r="E97" s="36">
        <f>$E$100*B97/1000</f>
        <v>0</v>
      </c>
      <c r="F97" s="3"/>
      <c r="G97" s="36">
        <f>$G$100*B97/1000</f>
        <v>0</v>
      </c>
      <c r="H97" s="34"/>
      <c r="I97" s="36">
        <f t="shared" si="41"/>
        <v>0</v>
      </c>
      <c r="J97" s="3"/>
    </row>
    <row r="98" spans="1:10" ht="16.899999999999999" customHeight="1" x14ac:dyDescent="0.2">
      <c r="A98" s="141"/>
      <c r="B98" s="33">
        <v>800</v>
      </c>
      <c r="C98" s="44">
        <f>$C$100*B98/1000</f>
        <v>0</v>
      </c>
      <c r="D98" s="3"/>
      <c r="E98" s="36">
        <f>$E$100*B98/1000</f>
        <v>0</v>
      </c>
      <c r="F98" s="3"/>
      <c r="G98" s="36">
        <f>$G$100*B98/1000</f>
        <v>0</v>
      </c>
      <c r="H98" s="34"/>
      <c r="I98" s="36">
        <f t="shared" si="41"/>
        <v>0</v>
      </c>
      <c r="J98" s="3"/>
    </row>
    <row r="99" spans="1:10" ht="16.899999999999999" customHeight="1" x14ac:dyDescent="0.2">
      <c r="A99" s="141"/>
      <c r="B99" s="32">
        <v>900</v>
      </c>
      <c r="C99" s="44">
        <f>$C$100*B99/1000</f>
        <v>0</v>
      </c>
      <c r="D99" s="3"/>
      <c r="E99" s="36">
        <f>$E$100*B99/1000</f>
        <v>0</v>
      </c>
      <c r="F99" s="3"/>
      <c r="G99" s="36">
        <f>$G$100*B99/1000</f>
        <v>0</v>
      </c>
      <c r="H99" s="34"/>
      <c r="I99" s="36">
        <f>$I$100*B99/1000</f>
        <v>0</v>
      </c>
      <c r="J99" s="3"/>
    </row>
    <row r="100" spans="1:10" ht="16.899999999999999" customHeight="1" x14ac:dyDescent="0.2">
      <c r="A100" s="141"/>
      <c r="B100" s="33">
        <v>1000</v>
      </c>
      <c r="C100" s="8"/>
      <c r="D100" s="41"/>
      <c r="E100" s="40"/>
      <c r="F100" s="41"/>
      <c r="G100" s="40"/>
      <c r="H100" s="42"/>
      <c r="I100" s="40"/>
      <c r="J100" s="41"/>
    </row>
    <row r="101" spans="1:10" ht="16.899999999999999" customHeight="1" x14ac:dyDescent="0.2">
      <c r="A101" s="141"/>
      <c r="B101" s="32">
        <v>1100</v>
      </c>
      <c r="C101" s="44">
        <f>$C$100*B101/1000</f>
        <v>0</v>
      </c>
      <c r="D101" s="3"/>
      <c r="E101" s="36">
        <f>$E$100*B101/1000</f>
        <v>0</v>
      </c>
      <c r="F101" s="3"/>
      <c r="G101" s="36">
        <f>$G$100*B101/1000</f>
        <v>0</v>
      </c>
      <c r="H101" s="34"/>
      <c r="I101" s="36">
        <f>$I$100*B101/1000</f>
        <v>0</v>
      </c>
      <c r="J101" s="3"/>
    </row>
    <row r="102" spans="1:10" ht="16.899999999999999" customHeight="1" x14ac:dyDescent="0.2">
      <c r="A102" s="141"/>
      <c r="B102" s="33">
        <v>1200</v>
      </c>
      <c r="C102" s="44">
        <f t="shared" ref="C102:C111" si="42">$C$100*B102/1000</f>
        <v>0</v>
      </c>
      <c r="D102" s="3"/>
      <c r="E102" s="36">
        <f t="shared" ref="E102:E111" si="43">$E$100*B102/1000</f>
        <v>0</v>
      </c>
      <c r="F102" s="3"/>
      <c r="G102" s="36">
        <f t="shared" ref="G102:G111" si="44">$G$100*B102/1000</f>
        <v>0</v>
      </c>
      <c r="H102" s="34"/>
      <c r="I102" s="36">
        <f t="shared" ref="I102:I111" si="45">$I$100*B102/1000</f>
        <v>0</v>
      </c>
      <c r="J102" s="3"/>
    </row>
    <row r="103" spans="1:10" s="14" customFormat="1" ht="16.899999999999999" customHeight="1" x14ac:dyDescent="0.2">
      <c r="A103" s="141"/>
      <c r="B103" s="48">
        <v>1400</v>
      </c>
      <c r="C103" s="44">
        <f t="shared" si="42"/>
        <v>0</v>
      </c>
      <c r="D103" s="3"/>
      <c r="E103" s="36">
        <f t="shared" si="43"/>
        <v>0</v>
      </c>
      <c r="F103" s="3"/>
      <c r="G103" s="36">
        <f t="shared" si="44"/>
        <v>0</v>
      </c>
      <c r="H103" s="34"/>
      <c r="I103" s="36">
        <f t="shared" si="45"/>
        <v>0</v>
      </c>
      <c r="J103" s="3"/>
    </row>
    <row r="104" spans="1:10" ht="16.899999999999999" customHeight="1" x14ac:dyDescent="0.2">
      <c r="A104" s="141"/>
      <c r="B104" s="31">
        <v>1600</v>
      </c>
      <c r="C104" s="44">
        <f t="shared" si="42"/>
        <v>0</v>
      </c>
      <c r="D104" s="3"/>
      <c r="E104" s="36">
        <f t="shared" si="43"/>
        <v>0</v>
      </c>
      <c r="F104" s="3"/>
      <c r="G104" s="36">
        <f t="shared" si="44"/>
        <v>0</v>
      </c>
      <c r="H104" s="34"/>
      <c r="I104" s="36">
        <f t="shared" si="45"/>
        <v>0</v>
      </c>
      <c r="J104" s="3"/>
    </row>
    <row r="105" spans="1:10" ht="16.899999999999999" customHeight="1" x14ac:dyDescent="0.2">
      <c r="A105" s="141"/>
      <c r="B105" s="48">
        <v>1800</v>
      </c>
      <c r="C105" s="44">
        <f t="shared" si="42"/>
        <v>0</v>
      </c>
      <c r="D105" s="3"/>
      <c r="E105" s="36">
        <f t="shared" si="43"/>
        <v>0</v>
      </c>
      <c r="F105" s="3"/>
      <c r="G105" s="36">
        <f t="shared" si="44"/>
        <v>0</v>
      </c>
      <c r="H105" s="34"/>
      <c r="I105" s="36">
        <f t="shared" si="45"/>
        <v>0</v>
      </c>
      <c r="J105" s="3"/>
    </row>
    <row r="106" spans="1:10" ht="16.899999999999999" customHeight="1" x14ac:dyDescent="0.2">
      <c r="A106" s="141"/>
      <c r="B106" s="31">
        <v>2000</v>
      </c>
      <c r="C106" s="44">
        <f t="shared" si="42"/>
        <v>0</v>
      </c>
      <c r="D106" s="3"/>
      <c r="E106" s="36">
        <f t="shared" si="43"/>
        <v>0</v>
      </c>
      <c r="F106" s="3"/>
      <c r="G106" s="36">
        <f t="shared" si="44"/>
        <v>0</v>
      </c>
      <c r="H106" s="34"/>
      <c r="I106" s="36">
        <f t="shared" si="45"/>
        <v>0</v>
      </c>
      <c r="J106" s="3"/>
    </row>
    <row r="107" spans="1:10" s="14" customFormat="1" ht="16.899999999999999" customHeight="1" x14ac:dyDescent="0.2">
      <c r="A107" s="141"/>
      <c r="B107" s="31">
        <v>2200</v>
      </c>
      <c r="C107" s="44">
        <f t="shared" si="42"/>
        <v>0</v>
      </c>
      <c r="D107" s="3"/>
      <c r="E107" s="36">
        <f t="shared" si="43"/>
        <v>0</v>
      </c>
      <c r="F107" s="3"/>
      <c r="G107" s="36">
        <f t="shared" si="44"/>
        <v>0</v>
      </c>
      <c r="H107" s="34"/>
      <c r="I107" s="36">
        <f t="shared" si="45"/>
        <v>0</v>
      </c>
      <c r="J107" s="3"/>
    </row>
    <row r="108" spans="1:10" ht="16.899999999999999" customHeight="1" x14ac:dyDescent="0.2">
      <c r="A108" s="141"/>
      <c r="B108" s="48">
        <v>2400</v>
      </c>
      <c r="C108" s="44">
        <f t="shared" si="42"/>
        <v>0</v>
      </c>
      <c r="D108" s="3"/>
      <c r="E108" s="36">
        <f t="shared" si="43"/>
        <v>0</v>
      </c>
      <c r="F108" s="3"/>
      <c r="G108" s="36">
        <f t="shared" si="44"/>
        <v>0</v>
      </c>
      <c r="H108" s="34"/>
      <c r="I108" s="36">
        <f t="shared" si="45"/>
        <v>0</v>
      </c>
      <c r="J108" s="3"/>
    </row>
    <row r="109" spans="1:10" s="14" customFormat="1" ht="16.899999999999999" customHeight="1" x14ac:dyDescent="0.2">
      <c r="A109" s="141"/>
      <c r="B109" s="48">
        <v>2600</v>
      </c>
      <c r="C109" s="44">
        <f t="shared" si="42"/>
        <v>0</v>
      </c>
      <c r="D109" s="3"/>
      <c r="E109" s="36">
        <f t="shared" si="43"/>
        <v>0</v>
      </c>
      <c r="F109" s="3"/>
      <c r="G109" s="36">
        <f t="shared" si="44"/>
        <v>0</v>
      </c>
      <c r="H109" s="34"/>
      <c r="I109" s="36">
        <f t="shared" si="45"/>
        <v>0</v>
      </c>
      <c r="J109" s="3"/>
    </row>
    <row r="110" spans="1:10" ht="16.899999999999999" customHeight="1" thickBot="1" x14ac:dyDescent="0.25">
      <c r="A110" s="141"/>
      <c r="B110" s="49">
        <v>2800</v>
      </c>
      <c r="C110" s="45">
        <f t="shared" si="42"/>
        <v>0</v>
      </c>
      <c r="D110" s="13"/>
      <c r="E110" s="37">
        <f t="shared" si="43"/>
        <v>0</v>
      </c>
      <c r="F110" s="13"/>
      <c r="G110" s="37">
        <f t="shared" si="44"/>
        <v>0</v>
      </c>
      <c r="H110" s="35"/>
      <c r="I110" s="37">
        <f t="shared" si="45"/>
        <v>0</v>
      </c>
      <c r="J110" s="13"/>
    </row>
    <row r="111" spans="1:10" s="14" customFormat="1" ht="16.899999999999999" customHeight="1" thickBot="1" x14ac:dyDescent="0.25">
      <c r="A111" s="52"/>
      <c r="B111" s="49">
        <v>3000</v>
      </c>
      <c r="C111" s="53">
        <f t="shared" si="42"/>
        <v>0</v>
      </c>
      <c r="D111" s="54"/>
      <c r="E111" s="53">
        <f t="shared" si="43"/>
        <v>0</v>
      </c>
      <c r="F111" s="54"/>
      <c r="G111" s="53">
        <f t="shared" si="44"/>
        <v>0</v>
      </c>
      <c r="H111" s="54"/>
      <c r="I111" s="53">
        <f t="shared" si="45"/>
        <v>0</v>
      </c>
      <c r="J111" s="54"/>
    </row>
    <row r="112" spans="1:10" x14ac:dyDescent="0.2">
      <c r="C112" s="10"/>
    </row>
    <row r="113" spans="3:3" x14ac:dyDescent="0.2">
      <c r="C113" s="10"/>
    </row>
    <row r="114" spans="3:3" x14ac:dyDescent="0.2">
      <c r="C114" s="10"/>
    </row>
    <row r="115" spans="3:3" x14ac:dyDescent="0.2">
      <c r="C115" s="10"/>
    </row>
    <row r="116" spans="3:3" x14ac:dyDescent="0.2">
      <c r="C116" s="10"/>
    </row>
    <row r="117" spans="3:3" x14ac:dyDescent="0.2">
      <c r="C117" s="10"/>
    </row>
    <row r="118" spans="3:3" x14ac:dyDescent="0.2">
      <c r="C118" s="10"/>
    </row>
    <row r="119" spans="3:3" x14ac:dyDescent="0.2">
      <c r="C119" s="10"/>
    </row>
    <row r="120" spans="3:3" x14ac:dyDescent="0.2">
      <c r="C120" s="10"/>
    </row>
    <row r="121" spans="3:3" x14ac:dyDescent="0.2">
      <c r="C121" s="10"/>
    </row>
    <row r="122" spans="3:3" x14ac:dyDescent="0.2">
      <c r="C122" s="10"/>
    </row>
    <row r="123" spans="3:3" x14ac:dyDescent="0.2">
      <c r="C123" s="10"/>
    </row>
    <row r="124" spans="3:3" x14ac:dyDescent="0.2">
      <c r="C124" s="10"/>
    </row>
    <row r="125" spans="3:3" x14ac:dyDescent="0.2">
      <c r="C125" s="10"/>
    </row>
    <row r="126" spans="3:3" x14ac:dyDescent="0.2">
      <c r="C126" s="10"/>
    </row>
    <row r="127" spans="3:3" x14ac:dyDescent="0.2">
      <c r="C127" s="10"/>
    </row>
    <row r="128" spans="3:3" x14ac:dyDescent="0.2">
      <c r="C128" s="10"/>
    </row>
    <row r="129" spans="3:3" x14ac:dyDescent="0.2">
      <c r="C129" s="10"/>
    </row>
    <row r="130" spans="3:3" x14ac:dyDescent="0.2">
      <c r="C130" s="10"/>
    </row>
    <row r="131" spans="3:3" x14ac:dyDescent="0.2">
      <c r="C131" s="10"/>
    </row>
    <row r="132" spans="3:3" x14ac:dyDescent="0.2">
      <c r="C132" s="10"/>
    </row>
    <row r="133" spans="3:3" x14ac:dyDescent="0.2">
      <c r="C133" s="10"/>
    </row>
    <row r="134" spans="3:3" x14ac:dyDescent="0.2">
      <c r="C134" s="10"/>
    </row>
    <row r="135" spans="3:3" x14ac:dyDescent="0.2">
      <c r="C135" s="10"/>
    </row>
    <row r="136" spans="3:3" x14ac:dyDescent="0.2">
      <c r="C136" s="10"/>
    </row>
    <row r="137" spans="3:3" x14ac:dyDescent="0.2">
      <c r="C137" s="10"/>
    </row>
    <row r="138" spans="3:3" x14ac:dyDescent="0.2">
      <c r="C138" s="10"/>
    </row>
    <row r="139" spans="3:3" x14ac:dyDescent="0.2">
      <c r="C139" s="10"/>
    </row>
    <row r="140" spans="3:3" x14ac:dyDescent="0.2">
      <c r="C140" s="10"/>
    </row>
    <row r="141" spans="3:3" x14ac:dyDescent="0.2">
      <c r="C141" s="10"/>
    </row>
    <row r="142" spans="3:3" x14ac:dyDescent="0.2">
      <c r="C142" s="10"/>
    </row>
    <row r="143" spans="3:3" x14ac:dyDescent="0.2">
      <c r="C143" s="10"/>
    </row>
    <row r="144" spans="3:3" x14ac:dyDescent="0.2">
      <c r="C144" s="10"/>
    </row>
    <row r="145" spans="3:3" x14ac:dyDescent="0.2">
      <c r="C145" s="10"/>
    </row>
    <row r="146" spans="3:3" x14ac:dyDescent="0.2">
      <c r="C146" s="10"/>
    </row>
    <row r="147" spans="3:3" x14ac:dyDescent="0.2">
      <c r="C147" s="10"/>
    </row>
    <row r="148" spans="3:3" x14ac:dyDescent="0.2">
      <c r="C148" s="10"/>
    </row>
    <row r="149" spans="3:3" x14ac:dyDescent="0.2">
      <c r="C149" s="10"/>
    </row>
    <row r="150" spans="3:3" x14ac:dyDescent="0.2">
      <c r="C150" s="10"/>
    </row>
    <row r="151" spans="3:3" x14ac:dyDescent="0.2">
      <c r="C151" s="10"/>
    </row>
    <row r="152" spans="3:3" x14ac:dyDescent="0.2">
      <c r="C152" s="10"/>
    </row>
    <row r="153" spans="3:3" x14ac:dyDescent="0.2">
      <c r="C153" s="10"/>
    </row>
    <row r="154" spans="3:3" x14ac:dyDescent="0.2">
      <c r="C154" s="10"/>
    </row>
    <row r="155" spans="3:3" x14ac:dyDescent="0.2">
      <c r="C155" s="10"/>
    </row>
    <row r="156" spans="3:3" x14ac:dyDescent="0.2">
      <c r="C156" s="10"/>
    </row>
    <row r="157" spans="3:3" x14ac:dyDescent="0.2">
      <c r="C157" s="10"/>
    </row>
    <row r="158" spans="3:3" x14ac:dyDescent="0.2">
      <c r="C158" s="10"/>
    </row>
    <row r="159" spans="3:3" x14ac:dyDescent="0.2">
      <c r="C159" s="10"/>
    </row>
    <row r="160" spans="3:3" x14ac:dyDescent="0.2">
      <c r="C160" s="10"/>
    </row>
    <row r="161" spans="3:3" x14ac:dyDescent="0.2">
      <c r="C161" s="10"/>
    </row>
    <row r="162" spans="3:3" x14ac:dyDescent="0.2">
      <c r="C162" s="10"/>
    </row>
    <row r="163" spans="3:3" x14ac:dyDescent="0.2">
      <c r="C163" s="10"/>
    </row>
    <row r="164" spans="3:3" x14ac:dyDescent="0.2">
      <c r="C164" s="10"/>
    </row>
    <row r="165" spans="3:3" x14ac:dyDescent="0.2">
      <c r="C165" s="10"/>
    </row>
    <row r="166" spans="3:3" x14ac:dyDescent="0.2">
      <c r="C166" s="10"/>
    </row>
    <row r="167" spans="3:3" x14ac:dyDescent="0.2">
      <c r="C167" s="10"/>
    </row>
    <row r="168" spans="3:3" x14ac:dyDescent="0.2">
      <c r="C168" s="10"/>
    </row>
    <row r="169" spans="3:3" x14ac:dyDescent="0.2">
      <c r="C169" s="10"/>
    </row>
    <row r="170" spans="3:3" x14ac:dyDescent="0.2">
      <c r="C170" s="10"/>
    </row>
    <row r="171" spans="3:3" x14ac:dyDescent="0.2">
      <c r="C171" s="10"/>
    </row>
    <row r="172" spans="3:3" x14ac:dyDescent="0.2">
      <c r="C172" s="10"/>
    </row>
    <row r="173" spans="3:3" x14ac:dyDescent="0.2">
      <c r="C173" s="10"/>
    </row>
    <row r="174" spans="3:3" x14ac:dyDescent="0.2">
      <c r="C174" s="10"/>
    </row>
    <row r="175" spans="3:3" x14ac:dyDescent="0.2">
      <c r="C175" s="10"/>
    </row>
    <row r="176" spans="3:3" x14ac:dyDescent="0.2">
      <c r="C176" s="10"/>
    </row>
    <row r="177" spans="3:3" x14ac:dyDescent="0.2">
      <c r="C177" s="10"/>
    </row>
    <row r="178" spans="3:3" x14ac:dyDescent="0.2">
      <c r="C178" s="10"/>
    </row>
    <row r="179" spans="3:3" x14ac:dyDescent="0.2">
      <c r="C179" s="10"/>
    </row>
    <row r="180" spans="3:3" x14ac:dyDescent="0.2">
      <c r="C180" s="10"/>
    </row>
    <row r="181" spans="3:3" x14ac:dyDescent="0.2">
      <c r="C181" s="10"/>
    </row>
  </sheetData>
  <mergeCells count="66">
    <mergeCell ref="G92:H92"/>
    <mergeCell ref="G93:H93"/>
    <mergeCell ref="I4:J4"/>
    <mergeCell ref="I5:J5"/>
    <mergeCell ref="I71:J71"/>
    <mergeCell ref="I50:J50"/>
    <mergeCell ref="I51:J51"/>
    <mergeCell ref="I92:J92"/>
    <mergeCell ref="I93:J93"/>
    <mergeCell ref="I72:J72"/>
    <mergeCell ref="G4:H4"/>
    <mergeCell ref="G5:H5"/>
    <mergeCell ref="G71:H71"/>
    <mergeCell ref="G72:H72"/>
    <mergeCell ref="G50:H50"/>
    <mergeCell ref="G51:H51"/>
    <mergeCell ref="E71:F71"/>
    <mergeCell ref="C72:D72"/>
    <mergeCell ref="E72:F72"/>
    <mergeCell ref="B4:D4"/>
    <mergeCell ref="A4:A23"/>
    <mergeCell ref="C5:D5"/>
    <mergeCell ref="E4:F4"/>
    <mergeCell ref="E5:F5"/>
    <mergeCell ref="K4:L4"/>
    <mergeCell ref="M4:N4"/>
    <mergeCell ref="K5:L5"/>
    <mergeCell ref="M5:N5"/>
    <mergeCell ref="A92:A110"/>
    <mergeCell ref="B92:D92"/>
    <mergeCell ref="E92:F92"/>
    <mergeCell ref="C93:D93"/>
    <mergeCell ref="E93:F93"/>
    <mergeCell ref="A50:A68"/>
    <mergeCell ref="B50:D50"/>
    <mergeCell ref="E50:F50"/>
    <mergeCell ref="C51:D51"/>
    <mergeCell ref="E51:F51"/>
    <mergeCell ref="A71:A89"/>
    <mergeCell ref="B71:D71"/>
    <mergeCell ref="P4:P23"/>
    <mergeCell ref="Q4:S4"/>
    <mergeCell ref="T4:U4"/>
    <mergeCell ref="V4:W4"/>
    <mergeCell ref="X4:Y4"/>
    <mergeCell ref="Z4:AA4"/>
    <mergeCell ref="AB4:AC4"/>
    <mergeCell ref="R5:S5"/>
    <mergeCell ref="T5:U5"/>
    <mergeCell ref="V5:W5"/>
    <mergeCell ref="X5:Y5"/>
    <mergeCell ref="Z5:AA5"/>
    <mergeCell ref="AB5:AC5"/>
    <mergeCell ref="AE4:AE23"/>
    <mergeCell ref="AF4:AH4"/>
    <mergeCell ref="AI4:AJ4"/>
    <mergeCell ref="AK4:AL4"/>
    <mergeCell ref="AM4:AN4"/>
    <mergeCell ref="AO4:AP4"/>
    <mergeCell ref="AQ4:AR4"/>
    <mergeCell ref="AG5:AH5"/>
    <mergeCell ref="AI5:AJ5"/>
    <mergeCell ref="AK5:AL5"/>
    <mergeCell ref="AM5:AN5"/>
    <mergeCell ref="AO5:AP5"/>
    <mergeCell ref="AQ5:AR5"/>
  </mergeCells>
  <phoneticPr fontId="2" type="noConversion"/>
  <pageMargins left="0.75" right="0.75" top="1" bottom="1" header="0.5" footer="0.5"/>
  <pageSetup paperSize="9" scale="33" orientation="portrait" r:id="rId1"/>
  <headerFooter alignWithMargins="0">
    <oddHeader>&amp;L&amp;G&amp;REffekttabell Modul Compact Hygien (MCH)</oddHeader>
    <oddFooter>&amp;LSenast uppdaterad: 2012-10-04
För att upprätthålla en ständig produktutveckling förbehåller Epecon sig rätten att ändra tekniska specifikationer utan föregående meddelande. Epecon reserverar sig för eventuella feltryck.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KR</vt:lpstr>
      <vt:lpstr>Blad1</vt:lpstr>
      <vt:lpstr>KR!Tulostusalue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</dc:creator>
  <cp:lastModifiedBy>Kim</cp:lastModifiedBy>
  <cp:lastPrinted>2015-08-18T06:26:56Z</cp:lastPrinted>
  <dcterms:created xsi:type="dcterms:W3CDTF">2012-06-12T06:29:52Z</dcterms:created>
  <dcterms:modified xsi:type="dcterms:W3CDTF">2016-08-17T11:02:36Z</dcterms:modified>
</cp:coreProperties>
</file>