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im/Downloads/"/>
    </mc:Choice>
  </mc:AlternateContent>
  <xr:revisionPtr revIDLastSave="0" documentId="13_ncr:1_{19071A8F-4812-4549-BD4B-432675F61F82}" xr6:coauthVersionLast="47" xr6:coauthVersionMax="47" xr10:uidLastSave="{00000000-0000-0000-0000-000000000000}"/>
  <workbookProtection workbookAlgorithmName="SHA-512" workbookHashValue="bErB3RuiTx+SvKgLmiK7HAYqLHE3zyf6Lr93DVQSb1NCs9DM0XfkAnuGGTkzw6H2H1UIjM+Dq53TDvqhItzfVQ==" workbookSaltValue="juGk3BVnsAU1hJ+uzn7amQ==" workbookSpinCount="100000" lockStructure="1"/>
  <bookViews>
    <workbookView xWindow="0" yWindow="500" windowWidth="17580" windowHeight="16400" xr2:uid="{00000000-000D-0000-FFFF-FFFF00000000}"/>
  </bookViews>
  <sheets>
    <sheet name="LKH" sheetId="1" r:id="rId1"/>
    <sheet name="Ark2" sheetId="2" state="hidden" r:id="rId2"/>
    <sheet name="Blad1" sheetId="3" state="hidden" r:id="rId3"/>
  </sheets>
  <definedNames>
    <definedName name="_xlnm.Print_Area" localSheetId="0">LKH!$A$1:$F$207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3" i="2" l="1"/>
  <c r="B120" i="3" l="1"/>
  <c r="C121" i="1" s="1"/>
  <c r="D120" i="3"/>
  <c r="D121" i="1" s="1"/>
  <c r="F120" i="3"/>
  <c r="E121" i="1" s="1"/>
  <c r="H120" i="3"/>
  <c r="F121" i="1" s="1"/>
  <c r="B188" i="3"/>
  <c r="D188" i="3"/>
  <c r="D194" i="1" s="1"/>
  <c r="F188" i="3"/>
  <c r="E194" i="1" s="1"/>
  <c r="H188" i="3"/>
  <c r="F194" i="1" s="1"/>
  <c r="B187" i="3"/>
  <c r="D187" i="3"/>
  <c r="D193" i="1" s="1"/>
  <c r="F187" i="3"/>
  <c r="E193" i="1" s="1"/>
  <c r="H187" i="3"/>
  <c r="F193" i="1" s="1"/>
  <c r="B186" i="3"/>
  <c r="D186" i="3"/>
  <c r="D192" i="1" s="1"/>
  <c r="F186" i="3"/>
  <c r="E192" i="1" s="1"/>
  <c r="H186" i="3"/>
  <c r="F192" i="1" s="1"/>
  <c r="B185" i="3"/>
  <c r="D185" i="3"/>
  <c r="D191" i="1" s="1"/>
  <c r="F185" i="3"/>
  <c r="E191" i="1" s="1"/>
  <c r="H185" i="3"/>
  <c r="F191" i="1" s="1"/>
  <c r="B184" i="3"/>
  <c r="D184" i="3"/>
  <c r="D190" i="1" s="1"/>
  <c r="F184" i="3"/>
  <c r="E190" i="1" s="1"/>
  <c r="H184" i="3"/>
  <c r="F190" i="1" s="1"/>
  <c r="B183" i="3"/>
  <c r="D183" i="3"/>
  <c r="D189" i="1" s="1"/>
  <c r="F183" i="3"/>
  <c r="E189" i="1" s="1"/>
  <c r="H183" i="3"/>
  <c r="F189" i="1" s="1"/>
  <c r="B182" i="3"/>
  <c r="D182" i="3"/>
  <c r="D188" i="1" s="1"/>
  <c r="F182" i="3"/>
  <c r="E188" i="1" s="1"/>
  <c r="H182" i="3"/>
  <c r="F188" i="1" s="1"/>
  <c r="B181" i="3"/>
  <c r="D181" i="3"/>
  <c r="D187" i="1" s="1"/>
  <c r="F181" i="3"/>
  <c r="E187" i="1" s="1"/>
  <c r="H181" i="3"/>
  <c r="F187" i="1" s="1"/>
  <c r="B180" i="3"/>
  <c r="D180" i="3"/>
  <c r="D186" i="1" s="1"/>
  <c r="F180" i="3"/>
  <c r="E186" i="1" s="1"/>
  <c r="H180" i="3"/>
  <c r="F186" i="1" s="1"/>
  <c r="B179" i="3"/>
  <c r="D179" i="3"/>
  <c r="D185" i="1" s="1"/>
  <c r="F179" i="3"/>
  <c r="E185" i="1" s="1"/>
  <c r="H179" i="3"/>
  <c r="F185" i="1" s="1"/>
  <c r="B178" i="3"/>
  <c r="C184" i="1" s="1"/>
  <c r="D178" i="3"/>
  <c r="D184" i="1" s="1"/>
  <c r="F178" i="3"/>
  <c r="E184" i="1" s="1"/>
  <c r="H178" i="3"/>
  <c r="F184" i="1" s="1"/>
  <c r="B177" i="3"/>
  <c r="C183" i="1" s="1"/>
  <c r="D177" i="3"/>
  <c r="D183" i="1" s="1"/>
  <c r="F177" i="3"/>
  <c r="E183" i="1" s="1"/>
  <c r="H177" i="3"/>
  <c r="F183" i="1" s="1"/>
  <c r="B176" i="3"/>
  <c r="C182" i="1" s="1"/>
  <c r="D176" i="3"/>
  <c r="D182" i="1" s="1"/>
  <c r="F176" i="3"/>
  <c r="E182" i="1" s="1"/>
  <c r="H176" i="3"/>
  <c r="F182" i="1" s="1"/>
  <c r="B175" i="3"/>
  <c r="C181" i="1" s="1"/>
  <c r="D175" i="3"/>
  <c r="D181" i="1" s="1"/>
  <c r="F175" i="3"/>
  <c r="E181" i="1" s="1"/>
  <c r="H175" i="3"/>
  <c r="F181" i="1" s="1"/>
  <c r="B174" i="3"/>
  <c r="C180" i="1" s="1"/>
  <c r="D174" i="3"/>
  <c r="D180" i="1" s="1"/>
  <c r="F174" i="3"/>
  <c r="E180" i="1" s="1"/>
  <c r="H174" i="3"/>
  <c r="F180" i="1" s="1"/>
  <c r="B173" i="3"/>
  <c r="C179" i="1" s="1"/>
  <c r="D173" i="3"/>
  <c r="D179" i="1" s="1"/>
  <c r="F173" i="3"/>
  <c r="E179" i="1" s="1"/>
  <c r="H173" i="3"/>
  <c r="F179" i="1" s="1"/>
  <c r="B172" i="3"/>
  <c r="C178" i="1" s="1"/>
  <c r="D172" i="3"/>
  <c r="D178" i="1" s="1"/>
  <c r="F172" i="3"/>
  <c r="E178" i="1" s="1"/>
  <c r="H172" i="3"/>
  <c r="F178" i="1" s="1"/>
  <c r="B171" i="3"/>
  <c r="C177" i="1" s="1"/>
  <c r="D171" i="3"/>
  <c r="D177" i="1" s="1"/>
  <c r="F171" i="3"/>
  <c r="E177" i="1" s="1"/>
  <c r="H171" i="3"/>
  <c r="F177" i="1" s="1"/>
  <c r="B170" i="3"/>
  <c r="C176" i="1" s="1"/>
  <c r="D170" i="3"/>
  <c r="D176" i="1" s="1"/>
  <c r="F170" i="3"/>
  <c r="E176" i="1" s="1"/>
  <c r="H170" i="3"/>
  <c r="F176" i="1" s="1"/>
  <c r="B169" i="3"/>
  <c r="C175" i="1" s="1"/>
  <c r="D169" i="3"/>
  <c r="D175" i="1" s="1"/>
  <c r="F169" i="3"/>
  <c r="E175" i="1" s="1"/>
  <c r="H169" i="3"/>
  <c r="F175" i="1" s="1"/>
  <c r="B168" i="3"/>
  <c r="C174" i="1" s="1"/>
  <c r="D168" i="3"/>
  <c r="D174" i="1" s="1"/>
  <c r="F168" i="3"/>
  <c r="E174" i="1" s="1"/>
  <c r="H168" i="3"/>
  <c r="F174" i="1" s="1"/>
  <c r="B167" i="3"/>
  <c r="C173" i="1" s="1"/>
  <c r="D167" i="3"/>
  <c r="D173" i="1" s="1"/>
  <c r="F167" i="3"/>
  <c r="E173" i="1" s="1"/>
  <c r="H167" i="3"/>
  <c r="F173" i="1" s="1"/>
  <c r="B166" i="3"/>
  <c r="C172" i="1" s="1"/>
  <c r="D166" i="3"/>
  <c r="D172" i="1" s="1"/>
  <c r="F166" i="3"/>
  <c r="E172" i="1" s="1"/>
  <c r="H166" i="3"/>
  <c r="F172" i="1" s="1"/>
  <c r="B165" i="3"/>
  <c r="C171" i="1" s="1"/>
  <c r="D165" i="3"/>
  <c r="D171" i="1" s="1"/>
  <c r="F165" i="3"/>
  <c r="E171" i="1" s="1"/>
  <c r="H165" i="3"/>
  <c r="F171" i="1" s="1"/>
  <c r="B164" i="3"/>
  <c r="C170" i="1" s="1"/>
  <c r="D164" i="3"/>
  <c r="D170" i="1" s="1"/>
  <c r="F164" i="3"/>
  <c r="E170" i="1" s="1"/>
  <c r="H164" i="3"/>
  <c r="F170" i="1" s="1"/>
  <c r="B142" i="3"/>
  <c r="D142" i="3"/>
  <c r="D143" i="1" s="1"/>
  <c r="F142" i="3"/>
  <c r="E143" i="1" s="1"/>
  <c r="H142" i="3"/>
  <c r="F143" i="1" s="1"/>
  <c r="B141" i="3"/>
  <c r="D141" i="3"/>
  <c r="D142" i="1" s="1"/>
  <c r="F141" i="3"/>
  <c r="E142" i="1" s="1"/>
  <c r="H141" i="3"/>
  <c r="F142" i="1" s="1"/>
  <c r="B140" i="3"/>
  <c r="D140" i="3"/>
  <c r="D141" i="1" s="1"/>
  <c r="F140" i="3"/>
  <c r="E141" i="1" s="1"/>
  <c r="H140" i="3"/>
  <c r="F141" i="1" s="1"/>
  <c r="B139" i="3"/>
  <c r="D139" i="3"/>
  <c r="D140" i="1" s="1"/>
  <c r="F139" i="3"/>
  <c r="E140" i="1" s="1"/>
  <c r="H139" i="3"/>
  <c r="F140" i="1" s="1"/>
  <c r="B138" i="3"/>
  <c r="D138" i="3"/>
  <c r="D139" i="1" s="1"/>
  <c r="F138" i="3"/>
  <c r="E139" i="1" s="1"/>
  <c r="H138" i="3"/>
  <c r="F139" i="1" s="1"/>
  <c r="B137" i="3"/>
  <c r="D137" i="3"/>
  <c r="D138" i="1" s="1"/>
  <c r="F137" i="3"/>
  <c r="E138" i="1" s="1"/>
  <c r="H137" i="3"/>
  <c r="F138" i="1" s="1"/>
  <c r="B136" i="3"/>
  <c r="D136" i="3"/>
  <c r="D137" i="1" s="1"/>
  <c r="F136" i="3"/>
  <c r="E137" i="1" s="1"/>
  <c r="H136" i="3"/>
  <c r="F137" i="1" s="1"/>
  <c r="B135" i="3"/>
  <c r="D135" i="3"/>
  <c r="D136" i="1" s="1"/>
  <c r="F135" i="3"/>
  <c r="E136" i="1" s="1"/>
  <c r="H135" i="3"/>
  <c r="F136" i="1" s="1"/>
  <c r="B134" i="3"/>
  <c r="D134" i="3"/>
  <c r="D135" i="1" s="1"/>
  <c r="F134" i="3"/>
  <c r="E135" i="1" s="1"/>
  <c r="H134" i="3"/>
  <c r="F135" i="1" s="1"/>
  <c r="B133" i="3"/>
  <c r="D133" i="3"/>
  <c r="D134" i="1" s="1"/>
  <c r="F133" i="3"/>
  <c r="E134" i="1" s="1"/>
  <c r="H133" i="3"/>
  <c r="F134" i="1" s="1"/>
  <c r="B132" i="3"/>
  <c r="C133" i="1" s="1"/>
  <c r="D132" i="3"/>
  <c r="D133" i="1" s="1"/>
  <c r="F132" i="3"/>
  <c r="E133" i="1" s="1"/>
  <c r="H132" i="3"/>
  <c r="F133" i="1" s="1"/>
  <c r="B131" i="3"/>
  <c r="C132" i="1" s="1"/>
  <c r="D131" i="3"/>
  <c r="D132" i="1" s="1"/>
  <c r="F131" i="3"/>
  <c r="E132" i="1" s="1"/>
  <c r="H131" i="3"/>
  <c r="F132" i="1" s="1"/>
  <c r="B130" i="3"/>
  <c r="C131" i="1" s="1"/>
  <c r="D130" i="3"/>
  <c r="D131" i="1" s="1"/>
  <c r="F130" i="3"/>
  <c r="E131" i="1" s="1"/>
  <c r="H130" i="3"/>
  <c r="F131" i="1" s="1"/>
  <c r="B129" i="3"/>
  <c r="C130" i="1" s="1"/>
  <c r="D129" i="3"/>
  <c r="D130" i="1" s="1"/>
  <c r="F129" i="3"/>
  <c r="E130" i="1" s="1"/>
  <c r="H129" i="3"/>
  <c r="F130" i="1" s="1"/>
  <c r="B128" i="3"/>
  <c r="C129" i="1" s="1"/>
  <c r="D128" i="3"/>
  <c r="D129" i="1" s="1"/>
  <c r="F128" i="3"/>
  <c r="E129" i="1" s="1"/>
  <c r="H128" i="3"/>
  <c r="F129" i="1" s="1"/>
  <c r="B127" i="3"/>
  <c r="C128" i="1" s="1"/>
  <c r="D127" i="3"/>
  <c r="D128" i="1" s="1"/>
  <c r="F127" i="3"/>
  <c r="E128" i="1" s="1"/>
  <c r="H127" i="3"/>
  <c r="F128" i="1" s="1"/>
  <c r="B126" i="3"/>
  <c r="C127" i="1" s="1"/>
  <c r="D126" i="3"/>
  <c r="D127" i="1" s="1"/>
  <c r="F126" i="3"/>
  <c r="E127" i="1" s="1"/>
  <c r="H126" i="3"/>
  <c r="F127" i="1" s="1"/>
  <c r="B125" i="3"/>
  <c r="C126" i="1" s="1"/>
  <c r="D125" i="3"/>
  <c r="D126" i="1" s="1"/>
  <c r="F125" i="3"/>
  <c r="E126" i="1" s="1"/>
  <c r="H125" i="3"/>
  <c r="F126" i="1" s="1"/>
  <c r="B124" i="3"/>
  <c r="C125" i="1" s="1"/>
  <c r="D124" i="3"/>
  <c r="D125" i="1" s="1"/>
  <c r="F124" i="3"/>
  <c r="E125" i="1" s="1"/>
  <c r="H124" i="3"/>
  <c r="F125" i="1" s="1"/>
  <c r="B123" i="3"/>
  <c r="C124" i="1" s="1"/>
  <c r="D123" i="3"/>
  <c r="D124" i="1" s="1"/>
  <c r="F123" i="3"/>
  <c r="E124" i="1" s="1"/>
  <c r="H123" i="3"/>
  <c r="F124" i="1" s="1"/>
  <c r="B122" i="3"/>
  <c r="C123" i="1" s="1"/>
  <c r="D122" i="3"/>
  <c r="D123" i="1" s="1"/>
  <c r="F122" i="3"/>
  <c r="E123" i="1" s="1"/>
  <c r="H122" i="3"/>
  <c r="F123" i="1" s="1"/>
  <c r="B121" i="3"/>
  <c r="C122" i="1" s="1"/>
  <c r="D121" i="3"/>
  <c r="D122" i="1" s="1"/>
  <c r="F121" i="3"/>
  <c r="E122" i="1" s="1"/>
  <c r="H121" i="3"/>
  <c r="F122" i="1" s="1"/>
  <c r="B119" i="3"/>
  <c r="C120" i="1" s="1"/>
  <c r="D119" i="3"/>
  <c r="D120" i="1" s="1"/>
  <c r="F119" i="3"/>
  <c r="E120" i="1" s="1"/>
  <c r="H119" i="3"/>
  <c r="F120" i="1" s="1"/>
  <c r="B118" i="3"/>
  <c r="C119" i="1" s="1"/>
  <c r="D118" i="3"/>
  <c r="D119" i="1" s="1"/>
  <c r="F118" i="3"/>
  <c r="E119" i="1" s="1"/>
  <c r="H118" i="3"/>
  <c r="F119" i="1" s="1"/>
  <c r="B96" i="3"/>
  <c r="D96" i="3"/>
  <c r="D97" i="1" s="1"/>
  <c r="F96" i="3"/>
  <c r="E97" i="1" s="1"/>
  <c r="H96" i="3"/>
  <c r="F97" i="1" s="1"/>
  <c r="B94" i="3"/>
  <c r="D94" i="3"/>
  <c r="D95" i="1" s="1"/>
  <c r="F94" i="3"/>
  <c r="E95" i="1" s="1"/>
  <c r="H94" i="3"/>
  <c r="F95" i="1" s="1"/>
  <c r="B95" i="3"/>
  <c r="D95" i="3"/>
  <c r="D96" i="1" s="1"/>
  <c r="F95" i="3"/>
  <c r="E96" i="1" s="1"/>
  <c r="H95" i="3"/>
  <c r="F96" i="1" s="1"/>
  <c r="B93" i="3"/>
  <c r="D93" i="3"/>
  <c r="D94" i="1" s="1"/>
  <c r="F93" i="3"/>
  <c r="E94" i="1" s="1"/>
  <c r="H93" i="3"/>
  <c r="F94" i="1" s="1"/>
  <c r="B92" i="3"/>
  <c r="D92" i="3"/>
  <c r="D93" i="1" s="1"/>
  <c r="F92" i="3"/>
  <c r="E93" i="1" s="1"/>
  <c r="H92" i="3"/>
  <c r="F93" i="1" s="1"/>
  <c r="B91" i="3"/>
  <c r="D91" i="3"/>
  <c r="D92" i="1" s="1"/>
  <c r="F91" i="3"/>
  <c r="E92" i="1" s="1"/>
  <c r="H91" i="3"/>
  <c r="F92" i="1" s="1"/>
  <c r="B90" i="3"/>
  <c r="D90" i="3"/>
  <c r="D91" i="1" s="1"/>
  <c r="F90" i="3"/>
  <c r="E91" i="1" s="1"/>
  <c r="H90" i="3"/>
  <c r="F91" i="1" s="1"/>
  <c r="B89" i="3"/>
  <c r="D89" i="3"/>
  <c r="D90" i="1" s="1"/>
  <c r="F89" i="3"/>
  <c r="E90" i="1" s="1"/>
  <c r="H89" i="3"/>
  <c r="F90" i="1" s="1"/>
  <c r="B88" i="3"/>
  <c r="D88" i="3"/>
  <c r="D89" i="1" s="1"/>
  <c r="F88" i="3"/>
  <c r="E89" i="1" s="1"/>
  <c r="H88" i="3"/>
  <c r="F89" i="1" s="1"/>
  <c r="B87" i="3"/>
  <c r="D87" i="3"/>
  <c r="D88" i="1" s="1"/>
  <c r="F87" i="3"/>
  <c r="E88" i="1" s="1"/>
  <c r="H87" i="3"/>
  <c r="F88" i="1" s="1"/>
  <c r="B86" i="3"/>
  <c r="C87" i="1" s="1"/>
  <c r="D86" i="3"/>
  <c r="D87" i="1" s="1"/>
  <c r="F86" i="3"/>
  <c r="E87" i="1" s="1"/>
  <c r="H86" i="3"/>
  <c r="F87" i="1" s="1"/>
  <c r="B85" i="3"/>
  <c r="C86" i="1" s="1"/>
  <c r="D85" i="3"/>
  <c r="D86" i="1" s="1"/>
  <c r="F85" i="3"/>
  <c r="E86" i="1" s="1"/>
  <c r="H85" i="3"/>
  <c r="F86" i="1" s="1"/>
  <c r="B84" i="3"/>
  <c r="C85" i="1" s="1"/>
  <c r="D84" i="3"/>
  <c r="D85" i="1" s="1"/>
  <c r="F84" i="3"/>
  <c r="E85" i="1" s="1"/>
  <c r="H84" i="3"/>
  <c r="F85" i="1" s="1"/>
  <c r="B83" i="3"/>
  <c r="C84" i="1" s="1"/>
  <c r="D83" i="3"/>
  <c r="D84" i="1" s="1"/>
  <c r="F83" i="3"/>
  <c r="E84" i="1" s="1"/>
  <c r="H83" i="3"/>
  <c r="F84" i="1" s="1"/>
  <c r="B82" i="3"/>
  <c r="C83" i="1" s="1"/>
  <c r="D82" i="3"/>
  <c r="D83" i="1" s="1"/>
  <c r="F82" i="3"/>
  <c r="E83" i="1" s="1"/>
  <c r="H82" i="3"/>
  <c r="F83" i="1" s="1"/>
  <c r="B81" i="3"/>
  <c r="C82" i="1" s="1"/>
  <c r="D81" i="3"/>
  <c r="D82" i="1" s="1"/>
  <c r="F81" i="3"/>
  <c r="E82" i="1" s="1"/>
  <c r="H81" i="3"/>
  <c r="F82" i="1" s="1"/>
  <c r="B80" i="3"/>
  <c r="C81" i="1" s="1"/>
  <c r="D80" i="3"/>
  <c r="D81" i="1" s="1"/>
  <c r="F80" i="3"/>
  <c r="E81" i="1" s="1"/>
  <c r="H80" i="3"/>
  <c r="F81" i="1" s="1"/>
  <c r="B79" i="3"/>
  <c r="C80" i="1" s="1"/>
  <c r="D79" i="3"/>
  <c r="D80" i="1" s="1"/>
  <c r="F79" i="3"/>
  <c r="E80" i="1" s="1"/>
  <c r="H79" i="3"/>
  <c r="F80" i="1" s="1"/>
  <c r="B78" i="3"/>
  <c r="C79" i="1" s="1"/>
  <c r="D78" i="3"/>
  <c r="D79" i="1" s="1"/>
  <c r="F78" i="3"/>
  <c r="E79" i="1" s="1"/>
  <c r="H78" i="3"/>
  <c r="F79" i="1" s="1"/>
  <c r="B77" i="3"/>
  <c r="C78" i="1" s="1"/>
  <c r="D77" i="3"/>
  <c r="D78" i="1" s="1"/>
  <c r="F77" i="3"/>
  <c r="E78" i="1" s="1"/>
  <c r="H77" i="3"/>
  <c r="F78" i="1" s="1"/>
  <c r="B76" i="3"/>
  <c r="C77" i="1" s="1"/>
  <c r="D76" i="3"/>
  <c r="D77" i="1" s="1"/>
  <c r="F76" i="3"/>
  <c r="E77" i="1" s="1"/>
  <c r="H76" i="3"/>
  <c r="F77" i="1" s="1"/>
  <c r="B75" i="3"/>
  <c r="C76" i="1" s="1"/>
  <c r="D75" i="3"/>
  <c r="D76" i="1" s="1"/>
  <c r="F75" i="3"/>
  <c r="E76" i="1" s="1"/>
  <c r="H75" i="3"/>
  <c r="F76" i="1" s="1"/>
  <c r="B74" i="3"/>
  <c r="C75" i="1" s="1"/>
  <c r="D74" i="3"/>
  <c r="D75" i="1" s="1"/>
  <c r="F74" i="3"/>
  <c r="E75" i="1" s="1"/>
  <c r="H74" i="3"/>
  <c r="F75" i="1" s="1"/>
  <c r="B73" i="3"/>
  <c r="C74" i="1" s="1"/>
  <c r="D73" i="3"/>
  <c r="D74" i="1" s="1"/>
  <c r="F73" i="3"/>
  <c r="E74" i="1" s="1"/>
  <c r="H73" i="3"/>
  <c r="F74" i="1" s="1"/>
  <c r="B72" i="3"/>
  <c r="C73" i="1" s="1"/>
  <c r="D72" i="3"/>
  <c r="D73" i="1" s="1"/>
  <c r="F72" i="3"/>
  <c r="E73" i="1" s="1"/>
  <c r="H72" i="3"/>
  <c r="F73" i="1" s="1"/>
  <c r="B50" i="3" l="1"/>
  <c r="D50" i="3"/>
  <c r="D51" i="1" s="1"/>
  <c r="F50" i="3"/>
  <c r="E51" i="1" s="1"/>
  <c r="H50" i="3"/>
  <c r="F51" i="1" s="1"/>
  <c r="B49" i="3"/>
  <c r="D49" i="3"/>
  <c r="D50" i="1" s="1"/>
  <c r="F49" i="3"/>
  <c r="E50" i="1" s="1"/>
  <c r="H49" i="3"/>
  <c r="F50" i="1" s="1"/>
  <c r="B48" i="3"/>
  <c r="D48" i="3"/>
  <c r="D49" i="1" s="1"/>
  <c r="F48" i="3"/>
  <c r="E49" i="1" s="1"/>
  <c r="H48" i="3"/>
  <c r="F49" i="1" s="1"/>
  <c r="B47" i="3"/>
  <c r="D47" i="3"/>
  <c r="D48" i="1" s="1"/>
  <c r="F47" i="3"/>
  <c r="E48" i="1" s="1"/>
  <c r="H47" i="3"/>
  <c r="F48" i="1" s="1"/>
  <c r="B46" i="3"/>
  <c r="D46" i="3"/>
  <c r="D47" i="1" s="1"/>
  <c r="F46" i="3"/>
  <c r="E47" i="1" s="1"/>
  <c r="H46" i="3"/>
  <c r="F47" i="1" s="1"/>
  <c r="B45" i="3"/>
  <c r="D45" i="3"/>
  <c r="D46" i="1" s="1"/>
  <c r="F45" i="3"/>
  <c r="E46" i="1" s="1"/>
  <c r="H45" i="3"/>
  <c r="F46" i="1" s="1"/>
  <c r="B44" i="3"/>
  <c r="D44" i="3"/>
  <c r="D45" i="1" s="1"/>
  <c r="F44" i="3"/>
  <c r="E45" i="1" s="1"/>
  <c r="H44" i="3"/>
  <c r="F45" i="1" s="1"/>
  <c r="B43" i="3"/>
  <c r="D43" i="3"/>
  <c r="D44" i="1" s="1"/>
  <c r="F43" i="3"/>
  <c r="E44" i="1" s="1"/>
  <c r="H43" i="3"/>
  <c r="F44" i="1" s="1"/>
  <c r="B42" i="3"/>
  <c r="D42" i="3"/>
  <c r="D43" i="1" s="1"/>
  <c r="F42" i="3"/>
  <c r="E43" i="1" s="1"/>
  <c r="H42" i="3"/>
  <c r="F43" i="1" s="1"/>
  <c r="B41" i="3"/>
  <c r="D41" i="3"/>
  <c r="D42" i="1" s="1"/>
  <c r="F41" i="3"/>
  <c r="E42" i="1" s="1"/>
  <c r="H41" i="3"/>
  <c r="F42" i="1" s="1"/>
  <c r="B40" i="3"/>
  <c r="C41" i="1" s="1"/>
  <c r="D40" i="3"/>
  <c r="D41" i="1" s="1"/>
  <c r="F40" i="3"/>
  <c r="E41" i="1" s="1"/>
  <c r="H40" i="3"/>
  <c r="F41" i="1" s="1"/>
  <c r="B39" i="3"/>
  <c r="C40" i="1" s="1"/>
  <c r="D39" i="3"/>
  <c r="D40" i="1" s="1"/>
  <c r="F39" i="3"/>
  <c r="E40" i="1" s="1"/>
  <c r="H39" i="3"/>
  <c r="F40" i="1" s="1"/>
  <c r="B38" i="3"/>
  <c r="C39" i="1" s="1"/>
  <c r="D38" i="3"/>
  <c r="D39" i="1" s="1"/>
  <c r="F38" i="3"/>
  <c r="E39" i="1" s="1"/>
  <c r="H38" i="3"/>
  <c r="F39" i="1" s="1"/>
  <c r="B37" i="3"/>
  <c r="C38" i="1" s="1"/>
  <c r="D37" i="3"/>
  <c r="D38" i="1" s="1"/>
  <c r="F37" i="3"/>
  <c r="E38" i="1" s="1"/>
  <c r="H37" i="3"/>
  <c r="F38" i="1" s="1"/>
  <c r="B36" i="3"/>
  <c r="C37" i="1" s="1"/>
  <c r="D36" i="3"/>
  <c r="D37" i="1" s="1"/>
  <c r="F36" i="3"/>
  <c r="E37" i="1" s="1"/>
  <c r="H36" i="3"/>
  <c r="F37" i="1" s="1"/>
  <c r="B35" i="3"/>
  <c r="C36" i="1" s="1"/>
  <c r="D35" i="3"/>
  <c r="D36" i="1" s="1"/>
  <c r="F35" i="3"/>
  <c r="E36" i="1" s="1"/>
  <c r="H35" i="3"/>
  <c r="F36" i="1" s="1"/>
  <c r="B34" i="3"/>
  <c r="C35" i="1" s="1"/>
  <c r="D34" i="3"/>
  <c r="D35" i="1" s="1"/>
  <c r="F34" i="3"/>
  <c r="E35" i="1" s="1"/>
  <c r="H34" i="3"/>
  <c r="F35" i="1" s="1"/>
  <c r="B33" i="3"/>
  <c r="C34" i="1" s="1"/>
  <c r="D33" i="3"/>
  <c r="D34" i="1" s="1"/>
  <c r="F33" i="3"/>
  <c r="E34" i="1" s="1"/>
  <c r="H33" i="3"/>
  <c r="F34" i="1" s="1"/>
  <c r="B32" i="3"/>
  <c r="C33" i="1" s="1"/>
  <c r="D32" i="3"/>
  <c r="D33" i="1" s="1"/>
  <c r="F32" i="3"/>
  <c r="E33" i="1" s="1"/>
  <c r="H32" i="3"/>
  <c r="F33" i="1" s="1"/>
  <c r="B31" i="3"/>
  <c r="C32" i="1" s="1"/>
  <c r="D31" i="3"/>
  <c r="D32" i="1" s="1"/>
  <c r="F31" i="3"/>
  <c r="E32" i="1" s="1"/>
  <c r="H31" i="3"/>
  <c r="F32" i="1" s="1"/>
  <c r="B30" i="3"/>
  <c r="C31" i="1" s="1"/>
  <c r="D30" i="3"/>
  <c r="D31" i="1" s="1"/>
  <c r="F30" i="3"/>
  <c r="E31" i="1" s="1"/>
  <c r="H30" i="3"/>
  <c r="F31" i="1" s="1"/>
  <c r="B29" i="3"/>
  <c r="C30" i="1" s="1"/>
  <c r="D29" i="3"/>
  <c r="D30" i="1" s="1"/>
  <c r="F29" i="3"/>
  <c r="E30" i="1" s="1"/>
  <c r="H29" i="3"/>
  <c r="F30" i="1" s="1"/>
  <c r="B28" i="3"/>
  <c r="C29" i="1" s="1"/>
  <c r="D28" i="3"/>
  <c r="D29" i="1" s="1"/>
  <c r="F28" i="3"/>
  <c r="E29" i="1" s="1"/>
  <c r="H28" i="3"/>
  <c r="F29" i="1" s="1"/>
  <c r="B27" i="3"/>
  <c r="C28" i="1" s="1"/>
  <c r="D27" i="3"/>
  <c r="D28" i="1" s="1"/>
  <c r="F27" i="3"/>
  <c r="E28" i="1" s="1"/>
  <c r="H27" i="3"/>
  <c r="F28" i="1" s="1"/>
  <c r="B26" i="3"/>
  <c r="C27" i="1" s="1"/>
  <c r="D26" i="3"/>
  <c r="D27" i="1" s="1"/>
  <c r="F26" i="3"/>
  <c r="E27" i="1" s="1"/>
  <c r="H26" i="3"/>
  <c r="F27" i="1" s="1"/>
  <c r="F159" i="1" l="1"/>
  <c r="E159" i="1"/>
  <c r="D159" i="1"/>
  <c r="C159" i="1"/>
  <c r="F16" i="1"/>
  <c r="E16" i="1"/>
  <c r="D16" i="1"/>
  <c r="F62" i="1"/>
  <c r="E62" i="1"/>
  <c r="D62" i="1"/>
  <c r="C62" i="1"/>
  <c r="F108" i="1"/>
  <c r="E108" i="1"/>
  <c r="D108" i="1"/>
  <c r="C108" i="1"/>
  <c r="C16" i="1"/>
  <c r="H147" i="3"/>
  <c r="F153" i="1" s="1"/>
  <c r="H148" i="3"/>
  <c r="F154" i="1" s="1"/>
  <c r="H149" i="3"/>
  <c r="F155" i="1" s="1"/>
  <c r="H150" i="3"/>
  <c r="F156" i="1" s="1"/>
  <c r="H151" i="3"/>
  <c r="F157" i="1" s="1"/>
  <c r="H155" i="3"/>
  <c r="F161" i="1" s="1"/>
  <c r="H156" i="3"/>
  <c r="F162" i="1" s="1"/>
  <c r="H157" i="3"/>
  <c r="F163" i="1" s="1"/>
  <c r="H158" i="3"/>
  <c r="F164" i="1" s="1"/>
  <c r="H159" i="3"/>
  <c r="F165" i="1" s="1"/>
  <c r="H160" i="3"/>
  <c r="F166" i="1" s="1"/>
  <c r="H161" i="3"/>
  <c r="F167" i="1" s="1"/>
  <c r="H162" i="3"/>
  <c r="F168" i="1" s="1"/>
  <c r="H163" i="3"/>
  <c r="F169" i="1" s="1"/>
  <c r="F147" i="3"/>
  <c r="E153" i="1" s="1"/>
  <c r="F148" i="3"/>
  <c r="E154" i="1" s="1"/>
  <c r="F149" i="3"/>
  <c r="E155" i="1" s="1"/>
  <c r="F150" i="3"/>
  <c r="E156" i="1" s="1"/>
  <c r="F151" i="3"/>
  <c r="E157" i="1" s="1"/>
  <c r="F155" i="3"/>
  <c r="E161" i="1" s="1"/>
  <c r="F156" i="3"/>
  <c r="E162" i="1" s="1"/>
  <c r="F157" i="3"/>
  <c r="E163" i="1" s="1"/>
  <c r="F158" i="3"/>
  <c r="E164" i="1" s="1"/>
  <c r="F159" i="3"/>
  <c r="E165" i="1" s="1"/>
  <c r="F160" i="3"/>
  <c r="E166" i="1" s="1"/>
  <c r="F161" i="3"/>
  <c r="E167" i="1" s="1"/>
  <c r="F162" i="3"/>
  <c r="E168" i="1" s="1"/>
  <c r="F163" i="3"/>
  <c r="E169" i="1" s="1"/>
  <c r="D147" i="3"/>
  <c r="D153" i="1" s="1"/>
  <c r="D148" i="3"/>
  <c r="D154" i="1" s="1"/>
  <c r="D149" i="3"/>
  <c r="D155" i="1" s="1"/>
  <c r="D150" i="3"/>
  <c r="D156" i="1" s="1"/>
  <c r="D151" i="3"/>
  <c r="D157" i="1" s="1"/>
  <c r="D155" i="3"/>
  <c r="D161" i="1" s="1"/>
  <c r="D156" i="3"/>
  <c r="D162" i="1" s="1"/>
  <c r="D157" i="3"/>
  <c r="D163" i="1" s="1"/>
  <c r="D158" i="3"/>
  <c r="D164" i="1" s="1"/>
  <c r="D159" i="3"/>
  <c r="D165" i="1" s="1"/>
  <c r="D160" i="3"/>
  <c r="D166" i="1" s="1"/>
  <c r="D161" i="3"/>
  <c r="D167" i="1" s="1"/>
  <c r="D162" i="3"/>
  <c r="D168" i="1" s="1"/>
  <c r="D163" i="3"/>
  <c r="D169" i="1" s="1"/>
  <c r="B147" i="3"/>
  <c r="C153" i="1" s="1"/>
  <c r="B148" i="3"/>
  <c r="C154" i="1" s="1"/>
  <c r="B149" i="3"/>
  <c r="C155" i="1" s="1"/>
  <c r="B150" i="3"/>
  <c r="C156" i="1" s="1"/>
  <c r="B151" i="3"/>
  <c r="C157" i="1" s="1"/>
  <c r="B163" i="3"/>
  <c r="C169" i="1" s="1"/>
  <c r="B155" i="3"/>
  <c r="C161" i="1" s="1"/>
  <c r="B156" i="3"/>
  <c r="C162" i="1" s="1"/>
  <c r="B157" i="3"/>
  <c r="C163" i="1" s="1"/>
  <c r="B158" i="3"/>
  <c r="C164" i="1" s="1"/>
  <c r="B159" i="3"/>
  <c r="C165" i="1" s="1"/>
  <c r="B160" i="3"/>
  <c r="C166" i="1" s="1"/>
  <c r="B161" i="3"/>
  <c r="C167" i="1" s="1"/>
  <c r="B162" i="3"/>
  <c r="C168" i="1" s="1"/>
  <c r="H154" i="3"/>
  <c r="F160" i="1" s="1"/>
  <c r="H152" i="3"/>
  <c r="F158" i="1" s="1"/>
  <c r="F152" i="3"/>
  <c r="E158" i="1" s="1"/>
  <c r="F154" i="3"/>
  <c r="E160" i="1" s="1"/>
  <c r="D154" i="3"/>
  <c r="D160" i="1" s="1"/>
  <c r="D152" i="3"/>
  <c r="D158" i="1" s="1"/>
  <c r="B152" i="3"/>
  <c r="C158" i="1" s="1"/>
  <c r="B154" i="3"/>
  <c r="C160" i="1" s="1"/>
  <c r="H101" i="3"/>
  <c r="F102" i="1" s="1"/>
  <c r="H102" i="3"/>
  <c r="F103" i="1" s="1"/>
  <c r="H103" i="3"/>
  <c r="F104" i="1" s="1"/>
  <c r="H104" i="3"/>
  <c r="F105" i="1" s="1"/>
  <c r="H105" i="3"/>
  <c r="F106" i="1" s="1"/>
  <c r="H109" i="3"/>
  <c r="F110" i="1" s="1"/>
  <c r="H110" i="3"/>
  <c r="F111" i="1" s="1"/>
  <c r="H111" i="3"/>
  <c r="F112" i="1" s="1"/>
  <c r="H112" i="3"/>
  <c r="F113" i="1" s="1"/>
  <c r="H113" i="3"/>
  <c r="F114" i="1" s="1"/>
  <c r="H114" i="3"/>
  <c r="F115" i="1" s="1"/>
  <c r="H115" i="3"/>
  <c r="F116" i="1" s="1"/>
  <c r="H116" i="3"/>
  <c r="F117" i="1" s="1"/>
  <c r="H117" i="3"/>
  <c r="F118" i="1" s="1"/>
  <c r="F101" i="3"/>
  <c r="E102" i="1" s="1"/>
  <c r="F102" i="3"/>
  <c r="E103" i="1" s="1"/>
  <c r="F103" i="3"/>
  <c r="E104" i="1" s="1"/>
  <c r="F104" i="3"/>
  <c r="E105" i="1" s="1"/>
  <c r="F105" i="3"/>
  <c r="E106" i="1" s="1"/>
  <c r="F109" i="3"/>
  <c r="E110" i="1" s="1"/>
  <c r="F110" i="3"/>
  <c r="E111" i="1" s="1"/>
  <c r="F111" i="3"/>
  <c r="E112" i="1" s="1"/>
  <c r="F112" i="3"/>
  <c r="E113" i="1" s="1"/>
  <c r="F113" i="3"/>
  <c r="E114" i="1" s="1"/>
  <c r="F114" i="3"/>
  <c r="E115" i="1" s="1"/>
  <c r="F115" i="3"/>
  <c r="E116" i="1" s="1"/>
  <c r="F116" i="3"/>
  <c r="E117" i="1" s="1"/>
  <c r="F117" i="3"/>
  <c r="E118" i="1" s="1"/>
  <c r="D101" i="3"/>
  <c r="D102" i="1" s="1"/>
  <c r="D102" i="3"/>
  <c r="D103" i="1" s="1"/>
  <c r="D103" i="3"/>
  <c r="D104" i="1" s="1"/>
  <c r="D104" i="3"/>
  <c r="D105" i="1" s="1"/>
  <c r="D105" i="3"/>
  <c r="D106" i="1" s="1"/>
  <c r="D109" i="3"/>
  <c r="D110" i="1" s="1"/>
  <c r="D110" i="3"/>
  <c r="D111" i="1" s="1"/>
  <c r="D111" i="3"/>
  <c r="D112" i="1" s="1"/>
  <c r="D112" i="3"/>
  <c r="D113" i="1" s="1"/>
  <c r="D113" i="3"/>
  <c r="D114" i="1" s="1"/>
  <c r="D114" i="3"/>
  <c r="D115" i="1" s="1"/>
  <c r="D115" i="3"/>
  <c r="D116" i="1" s="1"/>
  <c r="D116" i="3"/>
  <c r="D117" i="1" s="1"/>
  <c r="D117" i="3"/>
  <c r="D118" i="1" s="1"/>
  <c r="B101" i="3"/>
  <c r="C102" i="1" s="1"/>
  <c r="B102" i="3"/>
  <c r="C103" i="1" s="1"/>
  <c r="B103" i="3"/>
  <c r="C104" i="1" s="1"/>
  <c r="B104" i="3"/>
  <c r="C105" i="1" s="1"/>
  <c r="B105" i="3"/>
  <c r="C106" i="1" s="1"/>
  <c r="B109" i="3"/>
  <c r="C110" i="1" s="1"/>
  <c r="B110" i="3"/>
  <c r="C111" i="1" s="1"/>
  <c r="B111" i="3"/>
  <c r="C112" i="1" s="1"/>
  <c r="B112" i="3"/>
  <c r="C113" i="1" s="1"/>
  <c r="B113" i="3"/>
  <c r="C114" i="1" s="1"/>
  <c r="B114" i="3"/>
  <c r="C115" i="1" s="1"/>
  <c r="B115" i="3"/>
  <c r="C116" i="1" s="1"/>
  <c r="B116" i="3"/>
  <c r="C117" i="1" s="1"/>
  <c r="B117" i="3"/>
  <c r="C118" i="1" s="1"/>
  <c r="B106" i="3"/>
  <c r="C107" i="1" s="1"/>
  <c r="D106" i="3"/>
  <c r="D107" i="1" s="1"/>
  <c r="F106" i="3"/>
  <c r="E107" i="1" s="1"/>
  <c r="H106" i="3"/>
  <c r="F107" i="1" s="1"/>
  <c r="H108" i="3"/>
  <c r="F109" i="1" s="1"/>
  <c r="F108" i="3"/>
  <c r="E109" i="1" s="1"/>
  <c r="D108" i="3"/>
  <c r="D109" i="1" s="1"/>
  <c r="B108" i="3"/>
  <c r="C109" i="1" s="1"/>
  <c r="B63" i="3"/>
  <c r="C64" i="1" s="1"/>
  <c r="B64" i="3"/>
  <c r="C65" i="1" s="1"/>
  <c r="B65" i="3"/>
  <c r="C66" i="1" s="1"/>
  <c r="B66" i="3"/>
  <c r="C67" i="1" s="1"/>
  <c r="B67" i="3"/>
  <c r="C68" i="1" s="1"/>
  <c r="B68" i="3"/>
  <c r="C69" i="1" s="1"/>
  <c r="B69" i="3"/>
  <c r="C70" i="1" s="1"/>
  <c r="B70" i="3"/>
  <c r="C71" i="1" s="1"/>
  <c r="B71" i="3"/>
  <c r="C72" i="1" s="1"/>
  <c r="D63" i="3"/>
  <c r="D64" i="1" s="1"/>
  <c r="D64" i="3"/>
  <c r="D65" i="1" s="1"/>
  <c r="D65" i="3"/>
  <c r="D66" i="1" s="1"/>
  <c r="D66" i="3"/>
  <c r="D67" i="1" s="1"/>
  <c r="D67" i="3"/>
  <c r="D68" i="1" s="1"/>
  <c r="D68" i="3"/>
  <c r="D69" i="1" s="1"/>
  <c r="D69" i="3"/>
  <c r="D70" i="1" s="1"/>
  <c r="D70" i="3"/>
  <c r="D71" i="1" s="1"/>
  <c r="D71" i="3"/>
  <c r="D72" i="1" s="1"/>
  <c r="F63" i="3"/>
  <c r="E64" i="1" s="1"/>
  <c r="F64" i="3"/>
  <c r="E65" i="1" s="1"/>
  <c r="F65" i="3"/>
  <c r="E66" i="1" s="1"/>
  <c r="F66" i="3"/>
  <c r="E67" i="1" s="1"/>
  <c r="F67" i="3"/>
  <c r="E68" i="1" s="1"/>
  <c r="F68" i="3"/>
  <c r="E69" i="1" s="1"/>
  <c r="F69" i="3"/>
  <c r="E70" i="1" s="1"/>
  <c r="F70" i="3"/>
  <c r="E71" i="1" s="1"/>
  <c r="F71" i="3"/>
  <c r="E72" i="1" s="1"/>
  <c r="H63" i="3"/>
  <c r="F64" i="1" s="1"/>
  <c r="H64" i="3"/>
  <c r="F65" i="1" s="1"/>
  <c r="H65" i="3"/>
  <c r="F66" i="1" s="1"/>
  <c r="H66" i="3"/>
  <c r="F67" i="1" s="1"/>
  <c r="H67" i="3"/>
  <c r="F68" i="1" s="1"/>
  <c r="H68" i="3"/>
  <c r="F69" i="1" s="1"/>
  <c r="H69" i="3"/>
  <c r="F70" i="1" s="1"/>
  <c r="H70" i="3"/>
  <c r="F71" i="1" s="1"/>
  <c r="H71" i="3"/>
  <c r="F72" i="1" s="1"/>
  <c r="H55" i="3"/>
  <c r="F56" i="1" s="1"/>
  <c r="H56" i="3"/>
  <c r="F57" i="1" s="1"/>
  <c r="H57" i="3"/>
  <c r="F58" i="1" s="1"/>
  <c r="H58" i="3"/>
  <c r="F59" i="1" s="1"/>
  <c r="H59" i="3"/>
  <c r="F60" i="1" s="1"/>
  <c r="F55" i="3"/>
  <c r="E56" i="1" s="1"/>
  <c r="F56" i="3"/>
  <c r="E57" i="1" s="1"/>
  <c r="F57" i="3"/>
  <c r="E58" i="1" s="1"/>
  <c r="F58" i="3"/>
  <c r="E59" i="1" s="1"/>
  <c r="F59" i="3"/>
  <c r="E60" i="1" s="1"/>
  <c r="D55" i="3"/>
  <c r="D56" i="1" s="1"/>
  <c r="D56" i="3"/>
  <c r="D57" i="1" s="1"/>
  <c r="D57" i="3"/>
  <c r="D58" i="1" s="1"/>
  <c r="D58" i="3"/>
  <c r="D59" i="1" s="1"/>
  <c r="D59" i="3"/>
  <c r="D60" i="1" s="1"/>
  <c r="D60" i="3"/>
  <c r="D61" i="1" s="1"/>
  <c r="F60" i="3"/>
  <c r="E61" i="1" s="1"/>
  <c r="H60" i="3"/>
  <c r="F61" i="1" s="1"/>
  <c r="H62" i="3"/>
  <c r="F63" i="1" s="1"/>
  <c r="F62" i="3"/>
  <c r="E63" i="1" s="1"/>
  <c r="D62" i="3"/>
  <c r="D63" i="1" s="1"/>
  <c r="B55" i="3"/>
  <c r="C56" i="1" s="1"/>
  <c r="B56" i="3"/>
  <c r="C57" i="1" s="1"/>
  <c r="B57" i="3"/>
  <c r="C58" i="1" s="1"/>
  <c r="B58" i="3"/>
  <c r="C59" i="1" s="1"/>
  <c r="B59" i="3"/>
  <c r="C60" i="1" s="1"/>
  <c r="B60" i="3"/>
  <c r="C61" i="1" s="1"/>
  <c r="B62" i="3"/>
  <c r="C63" i="1" s="1"/>
  <c r="H9" i="3"/>
  <c r="F10" i="1" s="1"/>
  <c r="H10" i="3"/>
  <c r="F11" i="1" s="1"/>
  <c r="H11" i="3"/>
  <c r="F12" i="1" s="1"/>
  <c r="H12" i="3"/>
  <c r="F13" i="1" s="1"/>
  <c r="H13" i="3"/>
  <c r="F14" i="1" s="1"/>
  <c r="F9" i="3"/>
  <c r="E10" i="1" s="1"/>
  <c r="F10" i="3"/>
  <c r="E11" i="1" s="1"/>
  <c r="F11" i="3"/>
  <c r="E12" i="1" s="1"/>
  <c r="F12" i="3"/>
  <c r="E13" i="1" s="1"/>
  <c r="F13" i="3"/>
  <c r="E14" i="1" s="1"/>
  <c r="D9" i="3"/>
  <c r="D10" i="1" s="1"/>
  <c r="D10" i="3"/>
  <c r="D11" i="1" s="1"/>
  <c r="D11" i="3"/>
  <c r="D12" i="1" s="1"/>
  <c r="D12" i="3"/>
  <c r="D13" i="1" s="1"/>
  <c r="D13" i="3"/>
  <c r="D14" i="1" s="1"/>
  <c r="H14" i="3"/>
  <c r="F15" i="1" s="1"/>
  <c r="F14" i="3"/>
  <c r="E15" i="1" s="1"/>
  <c r="D14" i="3"/>
  <c r="D15" i="1" s="1"/>
  <c r="B9" i="3"/>
  <c r="C10" i="1" s="1"/>
  <c r="B10" i="3"/>
  <c r="C11" i="1" s="1"/>
  <c r="B11" i="3"/>
  <c r="C12" i="1" s="1"/>
  <c r="B12" i="3"/>
  <c r="C13" i="1" s="1"/>
  <c r="B13" i="3"/>
  <c r="C14" i="1" s="1"/>
  <c r="B14" i="3"/>
  <c r="C15" i="1" s="1"/>
  <c r="H17" i="3"/>
  <c r="F18" i="1" s="1"/>
  <c r="H18" i="3"/>
  <c r="F19" i="1" s="1"/>
  <c r="H19" i="3"/>
  <c r="F20" i="1" s="1"/>
  <c r="H20" i="3"/>
  <c r="F21" i="1" s="1"/>
  <c r="H21" i="3"/>
  <c r="F22" i="1" s="1"/>
  <c r="H22" i="3"/>
  <c r="F23" i="1" s="1"/>
  <c r="H23" i="3"/>
  <c r="F24" i="1" s="1"/>
  <c r="H24" i="3"/>
  <c r="F25" i="1" s="1"/>
  <c r="H25" i="3"/>
  <c r="F26" i="1" s="1"/>
  <c r="H16" i="3"/>
  <c r="F17" i="1" s="1"/>
  <c r="F17" i="3"/>
  <c r="E18" i="1" s="1"/>
  <c r="F18" i="3"/>
  <c r="E19" i="1" s="1"/>
  <c r="F19" i="3"/>
  <c r="E20" i="1" s="1"/>
  <c r="F20" i="3"/>
  <c r="E21" i="1" s="1"/>
  <c r="F21" i="3"/>
  <c r="E22" i="1" s="1"/>
  <c r="F22" i="3"/>
  <c r="E23" i="1" s="1"/>
  <c r="F23" i="3"/>
  <c r="E24" i="1" s="1"/>
  <c r="F24" i="3"/>
  <c r="E25" i="1" s="1"/>
  <c r="F25" i="3"/>
  <c r="E26" i="1" s="1"/>
  <c r="F16" i="3"/>
  <c r="E17" i="1" s="1"/>
  <c r="D17" i="3"/>
  <c r="D18" i="1" s="1"/>
  <c r="D18" i="3"/>
  <c r="D19" i="1" s="1"/>
  <c r="D19" i="3"/>
  <c r="D20" i="1" s="1"/>
  <c r="D20" i="3"/>
  <c r="D21" i="1" s="1"/>
  <c r="D21" i="3"/>
  <c r="D22" i="1" s="1"/>
  <c r="D22" i="3"/>
  <c r="D23" i="1" s="1"/>
  <c r="D23" i="3"/>
  <c r="D24" i="1" s="1"/>
  <c r="D24" i="3"/>
  <c r="D25" i="1" s="1"/>
  <c r="D25" i="3"/>
  <c r="D26" i="1" s="1"/>
  <c r="D16" i="3"/>
  <c r="D17" i="1" s="1"/>
  <c r="B17" i="3"/>
  <c r="C18" i="1" s="1"/>
  <c r="B18" i="3"/>
  <c r="C19" i="1" s="1"/>
  <c r="B19" i="3"/>
  <c r="C20" i="1" s="1"/>
  <c r="B20" i="3"/>
  <c r="C21" i="1" s="1"/>
  <c r="B21" i="3"/>
  <c r="C22" i="1" s="1"/>
  <c r="B22" i="3"/>
  <c r="C23" i="1" s="1"/>
  <c r="B23" i="3"/>
  <c r="C24" i="1" s="1"/>
  <c r="B24" i="3"/>
  <c r="C25" i="1" s="1"/>
  <c r="B25" i="3"/>
  <c r="C26" i="1" s="1"/>
  <c r="B16" i="3"/>
  <c r="C17" i="1" s="1"/>
  <c r="F99" i="2"/>
  <c r="E99" i="2"/>
  <c r="D99" i="2"/>
  <c r="C99" i="2"/>
  <c r="F98" i="2"/>
  <c r="E98" i="2"/>
  <c r="D98" i="2"/>
  <c r="C98" i="2"/>
  <c r="F97" i="2"/>
  <c r="E97" i="2"/>
  <c r="D97" i="2"/>
  <c r="C97" i="2"/>
  <c r="F96" i="2"/>
  <c r="E96" i="2"/>
  <c r="D96" i="2"/>
  <c r="C96" i="2"/>
  <c r="F95" i="2"/>
  <c r="E95" i="2"/>
  <c r="D95" i="2"/>
  <c r="C95" i="2"/>
  <c r="F94" i="2"/>
  <c r="E94" i="2"/>
  <c r="D94" i="2"/>
  <c r="C94" i="2"/>
  <c r="F93" i="2"/>
  <c r="E93" i="2"/>
  <c r="D93" i="2"/>
  <c r="C93" i="2"/>
  <c r="F92" i="2"/>
  <c r="E92" i="2"/>
  <c r="D92" i="2"/>
  <c r="C92" i="2"/>
  <c r="F91" i="2"/>
  <c r="E91" i="2"/>
  <c r="D91" i="2"/>
  <c r="C91" i="2"/>
  <c r="F90" i="2"/>
  <c r="E90" i="2"/>
  <c r="D90" i="2"/>
  <c r="C90" i="2"/>
  <c r="F89" i="2"/>
  <c r="E89" i="2"/>
  <c r="D89" i="2"/>
  <c r="C89" i="2"/>
  <c r="F88" i="2"/>
  <c r="E88" i="2"/>
  <c r="D88" i="2"/>
  <c r="C88" i="2"/>
  <c r="F87" i="2"/>
  <c r="E87" i="2"/>
  <c r="D87" i="2"/>
  <c r="C87" i="2"/>
  <c r="F86" i="2"/>
  <c r="E86" i="2"/>
  <c r="D86" i="2"/>
  <c r="C86" i="2"/>
  <c r="F85" i="2"/>
  <c r="E85" i="2"/>
  <c r="D85" i="2"/>
  <c r="C85" i="2"/>
  <c r="F80" i="2"/>
  <c r="E80" i="2"/>
  <c r="D80" i="2"/>
  <c r="C80" i="2"/>
  <c r="F79" i="2"/>
  <c r="E79" i="2"/>
  <c r="D79" i="2"/>
  <c r="C79" i="2"/>
  <c r="F78" i="2"/>
  <c r="E78" i="2"/>
  <c r="D78" i="2"/>
  <c r="C78" i="2"/>
  <c r="F77" i="2"/>
  <c r="E77" i="2"/>
  <c r="D77" i="2"/>
  <c r="C77" i="2"/>
  <c r="F76" i="2"/>
  <c r="E76" i="2"/>
  <c r="D76" i="2"/>
  <c r="C76" i="2"/>
  <c r="F75" i="2"/>
  <c r="E75" i="2"/>
  <c r="D75" i="2"/>
  <c r="C75" i="2"/>
  <c r="F74" i="2"/>
  <c r="E74" i="2"/>
  <c r="D74" i="2"/>
  <c r="C74" i="2"/>
  <c r="F73" i="2"/>
  <c r="E73" i="2"/>
  <c r="D73" i="2"/>
  <c r="C73" i="2"/>
  <c r="F72" i="2"/>
  <c r="E72" i="2"/>
  <c r="D72" i="2"/>
  <c r="C72" i="2"/>
  <c r="F71" i="2"/>
  <c r="E71" i="2"/>
  <c r="D71" i="2"/>
  <c r="C71" i="2"/>
  <c r="F70" i="2"/>
  <c r="E70" i="2"/>
  <c r="D70" i="2"/>
  <c r="C70" i="2"/>
  <c r="F69" i="2"/>
  <c r="E69" i="2"/>
  <c r="D69" i="2"/>
  <c r="C69" i="2"/>
  <c r="F68" i="2"/>
  <c r="E68" i="2"/>
  <c r="D68" i="2"/>
  <c r="C68" i="2"/>
  <c r="F67" i="2"/>
  <c r="E67" i="2"/>
  <c r="D67" i="2"/>
  <c r="C67" i="2"/>
  <c r="F66" i="2"/>
  <c r="E66" i="2"/>
  <c r="D66" i="2"/>
  <c r="C66" i="2"/>
  <c r="C7" i="2"/>
  <c r="C25" i="2"/>
  <c r="F19" i="2"/>
  <c r="E19" i="2"/>
  <c r="D19" i="2"/>
  <c r="F18" i="2"/>
  <c r="E18" i="2"/>
  <c r="D18" i="2"/>
  <c r="F17" i="2"/>
  <c r="E17" i="2"/>
  <c r="D17" i="2"/>
  <c r="F16" i="2"/>
  <c r="E16" i="2"/>
  <c r="D16" i="2"/>
  <c r="F15" i="2"/>
  <c r="E15" i="2"/>
  <c r="D15" i="2"/>
  <c r="F14" i="2"/>
  <c r="E14" i="2"/>
  <c r="D14" i="2"/>
  <c r="F13" i="2"/>
  <c r="E13" i="2"/>
  <c r="D13" i="2"/>
  <c r="F12" i="2"/>
  <c r="E12" i="2"/>
  <c r="D12" i="2"/>
  <c r="F11" i="2"/>
  <c r="E11" i="2"/>
  <c r="D11" i="2"/>
  <c r="F10" i="2"/>
  <c r="E10" i="2"/>
  <c r="D10" i="2"/>
  <c r="F9" i="2"/>
  <c r="E9" i="2"/>
  <c r="D9" i="2"/>
  <c r="F8" i="2"/>
  <c r="E8" i="2"/>
  <c r="D8" i="2"/>
  <c r="F7" i="2"/>
  <c r="E7" i="2"/>
  <c r="D7" i="2"/>
  <c r="F6" i="2"/>
  <c r="E6" i="2"/>
  <c r="D6" i="2"/>
  <c r="F5" i="2"/>
  <c r="E5" i="2"/>
  <c r="D5" i="2"/>
  <c r="F37" i="2"/>
  <c r="E37" i="2"/>
  <c r="D37" i="2"/>
  <c r="F36" i="2"/>
  <c r="E36" i="2"/>
  <c r="D36" i="2"/>
  <c r="F35" i="2"/>
  <c r="E35" i="2"/>
  <c r="D35" i="2"/>
  <c r="F34" i="2"/>
  <c r="E34" i="2"/>
  <c r="D34" i="2"/>
  <c r="F33" i="2"/>
  <c r="E33" i="2"/>
  <c r="D33" i="2"/>
  <c r="F32" i="2"/>
  <c r="E32" i="2"/>
  <c r="D32" i="2"/>
  <c r="F31" i="2"/>
  <c r="E31" i="2"/>
  <c r="D31" i="2"/>
  <c r="F30" i="2"/>
  <c r="E30" i="2"/>
  <c r="D30" i="2"/>
  <c r="F29" i="2"/>
  <c r="E29" i="2"/>
  <c r="D29" i="2"/>
  <c r="F28" i="2"/>
  <c r="E28" i="2"/>
  <c r="D28" i="2"/>
  <c r="F27" i="2"/>
  <c r="E27" i="2"/>
  <c r="D27" i="2"/>
  <c r="F26" i="2"/>
  <c r="E26" i="2"/>
  <c r="D26" i="2"/>
  <c r="F25" i="2"/>
  <c r="E25" i="2"/>
  <c r="D25" i="2"/>
  <c r="F24" i="2"/>
  <c r="E24" i="2"/>
  <c r="D24" i="2"/>
  <c r="F23" i="2"/>
  <c r="E23" i="2"/>
  <c r="D23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H99" i="2"/>
  <c r="A99" i="2" s="1"/>
  <c r="H98" i="2"/>
  <c r="A98" i="2" s="1"/>
  <c r="H97" i="2"/>
  <c r="A97" i="2"/>
  <c r="H96" i="2"/>
  <c r="H95" i="2"/>
  <c r="A95" i="2" s="1"/>
  <c r="H94" i="2"/>
  <c r="A94" i="2" s="1"/>
  <c r="H93" i="2"/>
  <c r="A93" i="2" s="1"/>
  <c r="H92" i="2"/>
  <c r="A92" i="2" s="1"/>
  <c r="H91" i="2"/>
  <c r="A91" i="2" s="1"/>
  <c r="H90" i="2"/>
  <c r="A90" i="2" s="1"/>
  <c r="H89" i="2"/>
  <c r="A89" i="2" s="1"/>
  <c r="H88" i="2"/>
  <c r="H87" i="2"/>
  <c r="A87" i="2" s="1"/>
  <c r="H86" i="2"/>
  <c r="A86" i="2" s="1"/>
  <c r="H85" i="2"/>
  <c r="A85" i="2" s="1"/>
  <c r="H84" i="2"/>
  <c r="A84" i="2" s="1"/>
  <c r="H80" i="2"/>
  <c r="A80" i="2" s="1"/>
  <c r="H79" i="2"/>
  <c r="A79" i="2" s="1"/>
  <c r="H78" i="2"/>
  <c r="A78" i="2" s="1"/>
  <c r="H77" i="2"/>
  <c r="A77" i="2"/>
  <c r="H76" i="2"/>
  <c r="A76" i="2" s="1"/>
  <c r="H75" i="2"/>
  <c r="A75" i="2" s="1"/>
  <c r="H74" i="2"/>
  <c r="A74" i="2" s="1"/>
  <c r="H73" i="2"/>
  <c r="A73" i="2" s="1"/>
  <c r="H72" i="2"/>
  <c r="A72" i="2"/>
  <c r="H71" i="2"/>
  <c r="A71" i="2" s="1"/>
  <c r="H70" i="2"/>
  <c r="A70" i="2" s="1"/>
  <c r="H69" i="2"/>
  <c r="A69" i="2" s="1"/>
  <c r="H68" i="2"/>
  <c r="A68" i="2" s="1"/>
  <c r="H67" i="2"/>
  <c r="A67" i="2" s="1"/>
  <c r="H66" i="2"/>
  <c r="A66" i="2" s="1"/>
  <c r="H65" i="2"/>
  <c r="A65" i="2" s="1"/>
  <c r="H56" i="2"/>
  <c r="A56" i="2" s="1"/>
  <c r="H55" i="2"/>
  <c r="A55" i="2"/>
  <c r="H54" i="2"/>
  <c r="A54" i="2" s="1"/>
  <c r="H53" i="2"/>
  <c r="A53" i="2" s="1"/>
  <c r="H52" i="2"/>
  <c r="A52" i="2" s="1"/>
  <c r="H51" i="2"/>
  <c r="A51" i="2" s="1"/>
  <c r="H50" i="2"/>
  <c r="A50" i="2" s="1"/>
  <c r="H49" i="2"/>
  <c r="A49" i="2" s="1"/>
  <c r="H48" i="2"/>
  <c r="A48" i="2" s="1"/>
  <c r="H47" i="2"/>
  <c r="A47" i="2" s="1"/>
  <c r="H46" i="2"/>
  <c r="A46" i="2" s="1"/>
  <c r="H45" i="2"/>
  <c r="A45" i="2" s="1"/>
  <c r="H44" i="2"/>
  <c r="A44" i="2" s="1"/>
  <c r="H43" i="2"/>
  <c r="A43" i="2" s="1"/>
  <c r="H42" i="2"/>
  <c r="A42" i="2" s="1"/>
  <c r="H41" i="2"/>
  <c r="A41" i="2"/>
  <c r="H37" i="2"/>
  <c r="H36" i="2"/>
  <c r="A36" i="2" s="1"/>
  <c r="H35" i="2"/>
  <c r="A35" i="2" s="1"/>
  <c r="H34" i="2"/>
  <c r="A34" i="2" s="1"/>
  <c r="H33" i="2"/>
  <c r="A33" i="2" s="1"/>
  <c r="H32" i="2"/>
  <c r="A32" i="2" s="1"/>
  <c r="H31" i="2"/>
  <c r="A31" i="2" s="1"/>
  <c r="H30" i="2"/>
  <c r="A30" i="2" s="1"/>
  <c r="H29" i="2"/>
  <c r="A29" i="2" s="1"/>
  <c r="H28" i="2"/>
  <c r="H27" i="2"/>
  <c r="H26" i="2"/>
  <c r="A37" i="2"/>
  <c r="A28" i="2"/>
  <c r="A27" i="2"/>
  <c r="A26" i="2"/>
  <c r="H25" i="2"/>
  <c r="A25" i="2" s="1"/>
  <c r="H24" i="2"/>
  <c r="A24" i="2" s="1"/>
  <c r="H23" i="2"/>
  <c r="A23" i="2" s="1"/>
  <c r="H22" i="2"/>
  <c r="C84" i="2"/>
  <c r="D84" i="2"/>
  <c r="E84" i="2"/>
  <c r="F84" i="2"/>
  <c r="H14" i="2"/>
  <c r="A14" i="2" s="1"/>
  <c r="H15" i="2"/>
  <c r="A15" i="2" s="1"/>
  <c r="H16" i="2"/>
  <c r="A16" i="2" s="1"/>
  <c r="H17" i="2"/>
  <c r="H18" i="2"/>
  <c r="A18" i="2" s="1"/>
  <c r="H19" i="2"/>
  <c r="A19" i="2" s="1"/>
  <c r="H13" i="2"/>
  <c r="A13" i="2" s="1"/>
  <c r="H7" i="2"/>
  <c r="A7" i="2" s="1"/>
  <c r="H5" i="2"/>
  <c r="A5" i="2" s="1"/>
  <c r="H6" i="2"/>
  <c r="H8" i="2"/>
  <c r="A8" i="2" s="1"/>
  <c r="H9" i="2"/>
  <c r="A9" i="2" s="1"/>
  <c r="H10" i="2"/>
  <c r="A10" i="2" s="1"/>
  <c r="H11" i="2"/>
  <c r="A11" i="2" s="1"/>
  <c r="H12" i="2"/>
  <c r="A12" i="2" s="1"/>
  <c r="H4" i="2"/>
  <c r="A4" i="2" s="1"/>
  <c r="C23" i="2"/>
  <c r="C26" i="2"/>
  <c r="C28" i="2"/>
  <c r="A22" i="2"/>
  <c r="C8" i="2"/>
  <c r="C10" i="2"/>
  <c r="A6" i="2"/>
  <c r="A17" i="2"/>
  <c r="A88" i="2"/>
  <c r="A96" i="2"/>
  <c r="C22" i="2"/>
  <c r="F65" i="2"/>
  <c r="E65" i="2"/>
  <c r="D65" i="2"/>
  <c r="C65" i="2"/>
  <c r="F41" i="2"/>
  <c r="E41" i="2"/>
  <c r="D41" i="2"/>
  <c r="C41" i="2"/>
  <c r="C24" i="2"/>
  <c r="C30" i="2"/>
  <c r="C31" i="2"/>
  <c r="C32" i="2"/>
  <c r="C33" i="2"/>
  <c r="C34" i="2"/>
  <c r="C35" i="2"/>
  <c r="C36" i="2"/>
  <c r="C37" i="2"/>
  <c r="F22" i="2"/>
  <c r="E22" i="2"/>
  <c r="D22" i="2"/>
  <c r="C5" i="2"/>
  <c r="C6" i="2"/>
  <c r="C12" i="2"/>
  <c r="C13" i="2"/>
  <c r="C14" i="2"/>
  <c r="C15" i="2"/>
  <c r="C16" i="2"/>
  <c r="C17" i="2"/>
  <c r="C18" i="2"/>
  <c r="C19" i="2"/>
  <c r="F4" i="2"/>
  <c r="E4" i="2"/>
  <c r="D4" i="2"/>
  <c r="C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Mattias Lindström</author>
  </authors>
  <commentList>
    <comment ref="B15" authorId="0" shapeId="0" xr:uid="{55CE10F9-F82A-47D3-87F0-B3087B02AA1C}">
      <text>
        <r>
          <rPr>
            <b/>
            <sz val="9"/>
            <color indexed="81"/>
            <rFont val="Tahoma"/>
            <family val="2"/>
          </rPr>
          <t>LK20: 278W (katalogvärde)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1" authorId="0" shapeId="0" xr:uid="{496371AB-C890-444B-83DB-02D7C7C08111}">
      <text>
        <r>
          <rPr>
            <b/>
            <sz val="9"/>
            <color indexed="81"/>
            <rFont val="Tahoma"/>
            <family val="2"/>
          </rPr>
          <t>LK20: 388W (katalogvärde)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7" authorId="0" shapeId="0" xr:uid="{7C11BDF1-F880-4B22-9F57-211448EEC0FF}">
      <text>
        <r>
          <rPr>
            <b/>
            <sz val="9"/>
            <color indexed="81"/>
            <rFont val="Tahoma"/>
            <family val="2"/>
          </rPr>
          <t>LK20: 498W (katalogvärde)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3" authorId="0" shapeId="0" xr:uid="{D3F82369-8E9A-48F9-9210-572AE1C29B61}">
      <text>
        <r>
          <rPr>
            <b/>
            <sz val="9"/>
            <color indexed="81"/>
            <rFont val="Tahoma"/>
            <family val="2"/>
          </rPr>
          <t>LK20: 608W (katalogvärde)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<sst xmlns="http://schemas.openxmlformats.org/spreadsheetml/2006/main" count="116" uniqueCount="38">
  <si>
    <t>H=300</t>
  </si>
  <si>
    <t>H=200</t>
  </si>
  <si>
    <t>H=600</t>
  </si>
  <si>
    <t>H=500</t>
  </si>
  <si>
    <t>H=400</t>
  </si>
  <si>
    <t>Längd (mm)</t>
  </si>
  <si>
    <t>H=700</t>
  </si>
  <si>
    <t>H=900</t>
  </si>
  <si>
    <t>Effekt</t>
  </si>
  <si>
    <t>n</t>
  </si>
  <si>
    <t>Höjd 70</t>
  </si>
  <si>
    <t>Höjd 140</t>
  </si>
  <si>
    <t>Höjd 210</t>
  </si>
  <si>
    <t>Höjd 280</t>
  </si>
  <si>
    <t>Mätningen på typ 30 är orimligt hög, den mätningen är felbenämnd i filnamnet. 555W är uppskattat</t>
  </si>
  <si>
    <t>-</t>
  </si>
  <si>
    <t>Lisa Hygien</t>
  </si>
  <si>
    <t>Tog bort längd 500</t>
  </si>
  <si>
    <t>Menolämpötila °C</t>
  </si>
  <si>
    <t>Paluulämp.°C</t>
  </si>
  <si>
    <t>Huonelämp.°C</t>
  </si>
  <si>
    <t xml:space="preserve">Versio: </t>
  </si>
  <si>
    <t>Korkeus 70</t>
  </si>
  <si>
    <t>Korkeus 140</t>
  </si>
  <si>
    <t>Korkeus 210</t>
  </si>
  <si>
    <t>Korkeus 280</t>
  </si>
  <si>
    <t>Teho (W)</t>
  </si>
  <si>
    <t>Pituus (mm)</t>
  </si>
  <si>
    <t>Stravent Oy pidättää oikeuden tehdä muutoksia tähän taulukkoon ilman erillistä ilmoitusta.</t>
  </si>
  <si>
    <t>Stravent Oy</t>
  </si>
  <si>
    <t>Puhelin:</t>
  </si>
  <si>
    <t>09 4241 3630</t>
  </si>
  <si>
    <t>Piispantilankuja 4</t>
  </si>
  <si>
    <t>Email:</t>
  </si>
  <si>
    <t>etunimi.sukunimi@stravent.fi</t>
  </si>
  <si>
    <t>02240 Espoo</t>
  </si>
  <si>
    <t>www:</t>
  </si>
  <si>
    <t>www.stravent.fi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</si>
</sst>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#,##0.0000\ _k_r"/>
    <numFmt numFmtId="167" formatCode="#,##0.0000"/>
  </numFmts>
  <fonts count="22">
    <font>
      <sz val="10"/>
      <name val="Arial"/>
    </font>
    <font>
      <sz val="10"/>
      <name val="Arial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8" fillId="0" borderId="0" applyNumberFormat="0" applyFill="0" applyBorder="0" applyAlignment="0" applyProtection="0"/>
  </cellStyleXfs>
  <cellXfs count="92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Alignment="1" applyProtection="1">
      <alignment horizontal="left"/>
      <protection locked="0"/>
    </xf>
    <xf numFmtId="0" fontId="13" fillId="0" borderId="0" xfId="0" applyFont="1"/>
    <xf numFmtId="14" fontId="0" fillId="0" borderId="0" xfId="0" applyNumberFormat="1"/>
    <xf numFmtId="0" fontId="0" fillId="4" borderId="10" xfId="0" applyFill="1" applyBorder="1"/>
    <xf numFmtId="0" fontId="8" fillId="4" borderId="10" xfId="0" applyFont="1" applyFill="1" applyBorder="1"/>
    <xf numFmtId="1" fontId="8" fillId="4" borderId="10" xfId="0" applyNumberFormat="1" applyFont="1" applyFill="1" applyBorder="1" applyAlignment="1">
      <alignment horizontal="center"/>
    </xf>
    <xf numFmtId="3" fontId="0" fillId="0" borderId="10" xfId="0" applyNumberFormat="1" applyBorder="1" applyProtection="1">
      <protection hidden="1"/>
    </xf>
    <xf numFmtId="164" fontId="0" fillId="5" borderId="10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10" fillId="3" borderId="12" xfId="0" applyFont="1" applyFill="1" applyBorder="1" applyAlignment="1" applyProtection="1">
      <alignment horizontal="left" vertical="center"/>
      <protection locked="0"/>
    </xf>
    <xf numFmtId="3" fontId="0" fillId="0" borderId="0" xfId="0" applyNumberFormat="1" applyProtection="1">
      <protection hidden="1"/>
    </xf>
    <xf numFmtId="0" fontId="4" fillId="0" borderId="0" xfId="0" applyFont="1"/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1" fontId="8" fillId="4" borderId="4" xfId="0" applyNumberFormat="1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165" fontId="0" fillId="0" borderId="0" xfId="0" applyNumberFormat="1"/>
    <xf numFmtId="165" fontId="8" fillId="4" borderId="10" xfId="0" applyNumberFormat="1" applyFont="1" applyFill="1" applyBorder="1" applyAlignment="1">
      <alignment horizontal="center"/>
    </xf>
    <xf numFmtId="165" fontId="0" fillId="0" borderId="10" xfId="0" applyNumberFormat="1" applyBorder="1" applyProtection="1">
      <protection hidden="1"/>
    </xf>
    <xf numFmtId="0" fontId="1" fillId="0" borderId="0" xfId="0" applyFont="1"/>
    <xf numFmtId="165" fontId="0" fillId="0" borderId="10" xfId="0" applyNumberFormat="1" applyBorder="1"/>
    <xf numFmtId="166" fontId="0" fillId="0" borderId="0" xfId="0" applyNumberFormat="1"/>
    <xf numFmtId="166" fontId="8" fillId="4" borderId="10" xfId="0" applyNumberFormat="1" applyFont="1" applyFill="1" applyBorder="1" applyAlignment="1">
      <alignment horizontal="center"/>
    </xf>
    <xf numFmtId="166" fontId="0" fillId="0" borderId="10" xfId="0" applyNumberFormat="1" applyBorder="1" applyProtection="1">
      <protection hidden="1"/>
    </xf>
    <xf numFmtId="166" fontId="0" fillId="0" borderId="10" xfId="0" applyNumberFormat="1" applyBorder="1"/>
    <xf numFmtId="1" fontId="3" fillId="0" borderId="7" xfId="0" applyNumberFormat="1" applyFont="1" applyBorder="1" applyAlignment="1">
      <alignment vertical="center"/>
    </xf>
    <xf numFmtId="1" fontId="3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3" fontId="0" fillId="8" borderId="10" xfId="0" applyNumberFormat="1" applyFill="1" applyBorder="1" applyProtection="1">
      <protection hidden="1"/>
    </xf>
    <xf numFmtId="165" fontId="0" fillId="8" borderId="10" xfId="0" applyNumberFormat="1" applyFill="1" applyBorder="1" applyProtection="1">
      <protection hidden="1"/>
    </xf>
    <xf numFmtId="166" fontId="0" fillId="8" borderId="10" xfId="0" applyNumberFormat="1" applyFill="1" applyBorder="1" applyProtection="1">
      <protection hidden="1"/>
    </xf>
    <xf numFmtId="167" fontId="1" fillId="8" borderId="2" xfId="1" applyNumberFormat="1" applyFill="1" applyBorder="1"/>
    <xf numFmtId="166" fontId="0" fillId="8" borderId="10" xfId="0" applyNumberFormat="1" applyFill="1" applyBorder="1" applyAlignment="1" applyProtection="1">
      <alignment horizontal="right"/>
      <protection hidden="1"/>
    </xf>
    <xf numFmtId="3" fontId="0" fillId="9" borderId="10" xfId="0" applyNumberFormat="1" applyFill="1" applyBorder="1" applyProtection="1">
      <protection hidden="1"/>
    </xf>
    <xf numFmtId="165" fontId="0" fillId="9" borderId="10" xfId="0" applyNumberFormat="1" applyFill="1" applyBorder="1" applyProtection="1">
      <protection hidden="1"/>
    </xf>
    <xf numFmtId="166" fontId="0" fillId="9" borderId="10" xfId="0" applyNumberFormat="1" applyFill="1" applyBorder="1" applyProtection="1">
      <protection hidden="1"/>
    </xf>
    <xf numFmtId="0" fontId="3" fillId="0" borderId="0" xfId="0" applyFont="1"/>
    <xf numFmtId="0" fontId="1" fillId="0" borderId="0" xfId="0" applyFont="1" applyAlignment="1">
      <alignment horizontal="right"/>
    </xf>
    <xf numFmtId="3" fontId="1" fillId="9" borderId="10" xfId="0" applyNumberFormat="1" applyFont="1" applyFill="1" applyBorder="1" applyProtection="1">
      <protection hidden="1"/>
    </xf>
    <xf numFmtId="0" fontId="3" fillId="0" borderId="7" xfId="0" applyFont="1" applyBorder="1" applyAlignment="1">
      <alignment vertical="center"/>
    </xf>
    <xf numFmtId="0" fontId="17" fillId="0" borderId="0" xfId="0" applyFont="1"/>
    <xf numFmtId="0" fontId="14" fillId="0" borderId="0" xfId="0" applyFont="1"/>
    <xf numFmtId="3" fontId="0" fillId="0" borderId="10" xfId="0" applyNumberFormat="1" applyBorder="1" applyAlignment="1" applyProtection="1">
      <alignment horizontal="right"/>
      <protection hidden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" fontId="8" fillId="7" borderId="10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1" fontId="8" fillId="7" borderId="2" xfId="0" applyNumberFormat="1" applyFont="1" applyFill="1" applyBorder="1" applyAlignment="1">
      <alignment horizontal="center"/>
    </xf>
    <xf numFmtId="1" fontId="8" fillId="7" borderId="3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1" fontId="8" fillId="4" borderId="10" xfId="0" applyNumberFormat="1" applyFont="1" applyFill="1" applyBorder="1" applyAlignment="1">
      <alignment horizontal="center"/>
    </xf>
    <xf numFmtId="1" fontId="8" fillId="4" borderId="2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0" fillId="0" borderId="0" xfId="0" quotePrefix="1" applyFont="1" applyAlignment="1">
      <alignment horizontal="left" vertical="top"/>
    </xf>
    <xf numFmtId="0" fontId="21" fillId="0" borderId="0" xfId="2" applyFont="1"/>
  </cellXfs>
  <cellStyles count="3">
    <cellStyle name="Hyperlinkki" xfId="2" builtinId="8"/>
    <cellStyle name="Normaali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825500</xdr:colOff>
      <xdr:row>0</xdr:row>
      <xdr:rowOff>76200</xdr:rowOff>
    </xdr:from>
    <xdr:to>
      <xdr:col>6</xdr:col>
      <xdr:colOff>51954</xdr:colOff>
      <xdr:row>2</xdr:row>
      <xdr:rowOff>114300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3877C9EF-1C23-D04C-8A02-5774FE074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300" y="76200"/>
          <a:ext cx="1131454" cy="520700"/>
        </a:xfrm>
        <a:prstGeom prst="rect">
          <a:avLst/>
        </a:prstGeom>
      </xdr:spPr>
    </xdr:pic>
    <xdr:clientData/>
  </xdr:twoCellAnchor>
  <xdr:twoCellAnchor editAs="oneCell">
    <xdr:from>
      <xdr:col>7</xdr:col>
      <xdr:colOff>676275</xdr:colOff>
      <xdr:row>198</xdr:row>
      <xdr:rowOff>12700</xdr:rowOff>
    </xdr:from>
    <xdr:to>
      <xdr:col>9</xdr:col>
      <xdr:colOff>537063</xdr:colOff>
      <xdr:row>202</xdr:row>
      <xdr:rowOff>69849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EE8BB6A7-A8D4-0B40-B671-BCD7BC85E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1175" y="32588200"/>
          <a:ext cx="1613388" cy="7556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548639</xdr:colOff>
      <xdr:row>144</xdr:row>
      <xdr:rowOff>153924</xdr:rowOff>
    </xdr:from>
    <xdr:to>
      <xdr:col>19</xdr:col>
      <xdr:colOff>579631</xdr:colOff>
      <xdr:row>153</xdr:row>
      <xdr:rowOff>152071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333A415-F73C-4319-ABD5-01E78F291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6039" y="24705564"/>
          <a:ext cx="6387977" cy="1506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tunimi.sukunimi@stravent.fi" TargetMode="External"/><Relationship Id="rId1" Type="http://schemas.openxmlformats.org/officeDocument/2006/relationships/hyperlink" Target="http://www.stravent.fi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203"/>
  <sheetViews>
    <sheetView showGridLines="0" tabSelected="1" workbookViewId="0">
      <pane xSplit="1" ySplit="5" topLeftCell="B6" activePane="bottomRight" state="frozen"/>
      <selection activeCell="H1" sqref="H1"/>
      <selection pane="topRight" activeCell="I1" sqref="I1"/>
      <selection pane="bottomLeft" activeCell="H6" sqref="H6"/>
      <selection pane="bottomRight" activeCell="E4" sqref="E4"/>
    </sheetView>
  </sheetViews>
  <sheetFormatPr baseColWidth="10" defaultColWidth="11.5" defaultRowHeight="13"/>
  <cols>
    <col min="1" max="1" width="5.1640625" customWidth="1"/>
    <col min="2" max="2" width="16.5" customWidth="1"/>
    <col min="3" max="3" width="11.5" style="1" customWidth="1"/>
    <col min="4" max="4" width="12.5" style="1" customWidth="1"/>
    <col min="5" max="5" width="11.5" style="1" customWidth="1"/>
    <col min="6" max="6" width="13.5" style="1" customWidth="1"/>
    <col min="7" max="7" width="10.5" style="37" customWidth="1"/>
    <col min="13" max="14" width="9" customWidth="1"/>
    <col min="15" max="15" width="8.83203125" customWidth="1"/>
    <col min="16" max="16" width="9.5" customWidth="1"/>
  </cols>
  <sheetData>
    <row r="2" spans="2:7" ht="25" customHeight="1">
      <c r="B2" s="20" t="s">
        <v>16</v>
      </c>
      <c r="C2" s="20"/>
      <c r="D2" s="20"/>
      <c r="E2" s="20"/>
      <c r="F2" s="20"/>
    </row>
    <row r="3" spans="2:7" ht="14" thickBot="1"/>
    <row r="4" spans="2:7" ht="20.25" customHeight="1" thickBot="1">
      <c r="B4" s="60" t="s">
        <v>18</v>
      </c>
      <c r="C4" s="30">
        <v>60</v>
      </c>
      <c r="D4" s="46" t="s">
        <v>19</v>
      </c>
      <c r="E4" s="30">
        <v>30</v>
      </c>
      <c r="F4" s="46" t="s">
        <v>20</v>
      </c>
      <c r="G4" s="30">
        <v>20</v>
      </c>
    </row>
    <row r="5" spans="2:7" ht="16">
      <c r="B5" s="22"/>
      <c r="C5" s="21"/>
      <c r="E5" s="21"/>
      <c r="F5" s="40" t="s">
        <v>21</v>
      </c>
      <c r="G5" s="23">
        <v>45618</v>
      </c>
    </row>
    <row r="6" spans="2:7" ht="11.25" customHeight="1"/>
    <row r="7" spans="2:7" ht="20" customHeight="1">
      <c r="B7" s="68" t="s">
        <v>22</v>
      </c>
      <c r="C7" s="69"/>
      <c r="D7" s="69"/>
      <c r="E7" s="69"/>
      <c r="F7" s="70"/>
    </row>
    <row r="8" spans="2:7" ht="20" customHeight="1">
      <c r="B8" s="24"/>
      <c r="C8" s="67" t="s">
        <v>26</v>
      </c>
      <c r="D8" s="67"/>
      <c r="E8" s="67"/>
      <c r="F8" s="67"/>
    </row>
    <row r="9" spans="2:7" ht="20" customHeight="1">
      <c r="B9" s="25" t="s">
        <v>27</v>
      </c>
      <c r="C9" s="35">
        <v>20</v>
      </c>
      <c r="D9" s="35">
        <v>30</v>
      </c>
      <c r="E9" s="35">
        <v>40</v>
      </c>
      <c r="F9" s="35">
        <v>50</v>
      </c>
    </row>
    <row r="10" spans="2:7" hidden="1">
      <c r="B10" s="15">
        <v>400</v>
      </c>
      <c r="C10" s="27">
        <f>Blad1!B9*(((LKH!$C$4-LKH!$E$4)/(LN((LKH!$C$4-LKH!$G$4)/(LKH!$E$4-LKH!$G$4))))/49.8329)^Blad1!$C$15</f>
        <v>31.035299012367261</v>
      </c>
      <c r="D10" s="27">
        <f>Blad1!D9*(((LKH!$C$4-LKH!$E$4)/(LN((LKH!$C$4-LKH!$G$4)/(LKH!$E$4-LKH!$G$4))))/49.8329)^Blad1!$E$15</f>
        <v>44.531288800722415</v>
      </c>
      <c r="E10" s="27">
        <f>Blad1!F9*(((LKH!$C$4-LKH!$E$4)/(LN((LKH!$C$4-LKH!$G$4)/(LKH!$E$4-LKH!$G$4))))/49.8329)^Blad1!$G$15</f>
        <v>54.424581218030177</v>
      </c>
      <c r="F10" s="27">
        <f>Blad1!H9*(((LKH!$C$4-LKH!$E$4)/(LN((LKH!$C$4-LKH!$G$4)/(LKH!$E$4-LKH!$G$4))))/49.8329)^Blad1!$I$15</f>
        <v>63.80460953730622</v>
      </c>
    </row>
    <row r="11" spans="2:7">
      <c r="B11" s="15">
        <v>500</v>
      </c>
      <c r="C11" s="27">
        <f>Blad1!B10*(((LKH!$C$4-LKH!$E$4)/(LN((LKH!$C$4-LKH!$G$4)/(LKH!$E$4-LKH!$G$4))))/49.8329)^Blad1!$C$15</f>
        <v>38.794123765459069</v>
      </c>
      <c r="D11" s="27">
        <f>Blad1!D10*(((LKH!$C$4-LKH!$E$4)/(LN((LKH!$C$4-LKH!$G$4)/(LKH!$E$4-LKH!$G$4))))/49.8329)^Blad1!$E$15</f>
        <v>55.66411100090302</v>
      </c>
      <c r="E11" s="27">
        <f>Blad1!F10*(((LKH!$C$4-LKH!$E$4)/(LN((LKH!$C$4-LKH!$G$4)/(LKH!$E$4-LKH!$G$4))))/49.8329)^Blad1!$G$15</f>
        <v>68.030726522537734</v>
      </c>
      <c r="F11" s="27">
        <f>Blad1!H10*(((LKH!$C$4-LKH!$E$4)/(LN((LKH!$C$4-LKH!$G$4)/(LKH!$E$4-LKH!$G$4))))/49.8329)^Blad1!$I$15</f>
        <v>79.755761921632768</v>
      </c>
    </row>
    <row r="12" spans="2:7">
      <c r="B12" s="15">
        <v>600</v>
      </c>
      <c r="C12" s="27">
        <f>Blad1!B11*(((LKH!$C$4-LKH!$E$4)/(LN((LKH!$C$4-LKH!$G$4)/(LKH!$E$4-LKH!$G$4))))/49.8329)^Blad1!$C$15</f>
        <v>46.552948518550885</v>
      </c>
      <c r="D12" s="27">
        <f>Blad1!D11*(((LKH!$C$4-LKH!$E$4)/(LN((LKH!$C$4-LKH!$G$4)/(LKH!$E$4-LKH!$G$4))))/49.8329)^Blad1!$E$15</f>
        <v>66.796933201083618</v>
      </c>
      <c r="E12" s="27">
        <f>Blad1!F11*(((LKH!$C$4-LKH!$E$4)/(LN((LKH!$C$4-LKH!$G$4)/(LKH!$E$4-LKH!$G$4))))/49.8329)^Blad1!$G$15</f>
        <v>81.636871827045283</v>
      </c>
      <c r="F12" s="27">
        <f>Blad1!H11*(((LKH!$C$4-LKH!$E$4)/(LN((LKH!$C$4-LKH!$G$4)/(LKH!$E$4-LKH!$G$4))))/49.8329)^Blad1!$I$15</f>
        <v>95.70691430595933</v>
      </c>
    </row>
    <row r="13" spans="2:7">
      <c r="B13" s="15">
        <v>700</v>
      </c>
      <c r="C13" s="27">
        <f>Blad1!B12*(((LKH!$C$4-LKH!$E$4)/(LN((LKH!$C$4-LKH!$G$4)/(LKH!$E$4-LKH!$G$4))))/49.8329)^Blad1!$C$15</f>
        <v>54.311773271642693</v>
      </c>
      <c r="D13" s="27">
        <f>Blad1!D12*(((LKH!$C$4-LKH!$E$4)/(LN((LKH!$C$4-LKH!$G$4)/(LKH!$E$4-LKH!$G$4))))/49.8329)^Blad1!$E$15</f>
        <v>77.929755401264217</v>
      </c>
      <c r="E13" s="27">
        <f>Blad1!F12*(((LKH!$C$4-LKH!$E$4)/(LN((LKH!$C$4-LKH!$G$4)/(LKH!$E$4-LKH!$G$4))))/49.8329)^Blad1!$G$15</f>
        <v>95.243017131552833</v>
      </c>
      <c r="F13" s="27">
        <f>Blad1!H12*(((LKH!$C$4-LKH!$E$4)/(LN((LKH!$C$4-LKH!$G$4)/(LKH!$E$4-LKH!$G$4))))/49.8329)^Blad1!$I$15</f>
        <v>111.65806669028588</v>
      </c>
    </row>
    <row r="14" spans="2:7">
      <c r="B14" s="15">
        <v>800</v>
      </c>
      <c r="C14" s="27">
        <f>Blad1!B13*(((LKH!$C$4-LKH!$E$4)/(LN((LKH!$C$4-LKH!$G$4)/(LKH!$E$4-LKH!$G$4))))/49.8329)^Blad1!$C$15</f>
        <v>62.070598024734522</v>
      </c>
      <c r="D14" s="27">
        <f>Blad1!D13*(((LKH!$C$4-LKH!$E$4)/(LN((LKH!$C$4-LKH!$G$4)/(LKH!$E$4-LKH!$G$4))))/49.8329)^Blad1!$E$15</f>
        <v>89.062577601444829</v>
      </c>
      <c r="E14" s="27">
        <f>Blad1!F13*(((LKH!$C$4-LKH!$E$4)/(LN((LKH!$C$4-LKH!$G$4)/(LKH!$E$4-LKH!$G$4))))/49.8329)^Blad1!$G$15</f>
        <v>108.84916243606035</v>
      </c>
      <c r="F14" s="27">
        <f>Blad1!H13*(((LKH!$C$4-LKH!$E$4)/(LN((LKH!$C$4-LKH!$G$4)/(LKH!$E$4-LKH!$G$4))))/49.8329)^Blad1!$I$15</f>
        <v>127.60921907461244</v>
      </c>
    </row>
    <row r="15" spans="2:7">
      <c r="B15" s="15">
        <v>900</v>
      </c>
      <c r="C15" s="27">
        <f>Blad1!B14*(((LKH!$C$4-LKH!$E$4)/(LN((LKH!$C$4-LKH!$G$4)/(LKH!$E$4-LKH!$G$4))))/49.8329)^Blad1!$C$15</f>
        <v>69.829422777826338</v>
      </c>
      <c r="D15" s="27">
        <f>Blad1!D14*(((LKH!$C$4-LKH!$E$4)/(LN((LKH!$C$4-LKH!$G$4)/(LKH!$E$4-LKH!$G$4))))/49.8329)^Blad1!$E$15</f>
        <v>100.19539980162543</v>
      </c>
      <c r="E15" s="27">
        <f>Blad1!F14*(((LKH!$C$4-LKH!$E$4)/(LN((LKH!$C$4-LKH!$G$4)/(LKH!$E$4-LKH!$G$4))))/49.8329)^Blad1!$G$15</f>
        <v>122.4553077405679</v>
      </c>
      <c r="F15" s="27">
        <f>Blad1!H14*(((LKH!$C$4-LKH!$E$4)/(LN((LKH!$C$4-LKH!$G$4)/(LKH!$E$4-LKH!$G$4))))/49.8329)^Blad1!$I$15</f>
        <v>143.56037145893899</v>
      </c>
    </row>
    <row r="16" spans="2:7">
      <c r="B16" s="15">
        <v>1000</v>
      </c>
      <c r="C16" s="27">
        <f>Blad1!B15*(((LKH!$C$4-LKH!$E$4)/(LN((LKH!$C$4-LKH!$G$4)/(LKH!$E$4-LKH!$G$4))))/49.8329)^Blad1!$C$15</f>
        <v>77.588247530918139</v>
      </c>
      <c r="D16" s="27">
        <f>Blad1!D15*(((LKH!$C$4-LKH!$E$4)/(LN((LKH!$C$4-LKH!$G$4)/(LKH!$E$4-LKH!$G$4))))/49.8329)^Blad1!$E$15</f>
        <v>111.32822200180604</v>
      </c>
      <c r="E16" s="27">
        <f>Blad1!F15*(((LKH!$C$4-LKH!$E$4)/(LN((LKH!$C$4-LKH!$G$4)/(LKH!$E$4-LKH!$G$4))))/49.8329)^Blad1!$G$15</f>
        <v>136.06145304507547</v>
      </c>
      <c r="F16" s="27">
        <f>Blad1!H15*(((LKH!$C$4-LKH!$E$4)/(LN((LKH!$C$4-LKH!$G$4)/(LKH!$E$4-LKH!$G$4))))/49.8329)^Blad1!$I$15</f>
        <v>159.51152384326554</v>
      </c>
    </row>
    <row r="17" spans="2:8">
      <c r="B17" s="15">
        <v>1100</v>
      </c>
      <c r="C17" s="27">
        <f>Blad1!B16*(((LKH!$C$4-LKH!$E$4)/(LN((LKH!$C$4-LKH!$G$4)/(LKH!$E$4-LKH!$G$4))))/49.8329)^Blad1!$C$15</f>
        <v>85.347072284009954</v>
      </c>
      <c r="D17" s="27">
        <f>Blad1!D16*(((LKH!$C$4-LKH!$E$4)/(LN((LKH!$C$4-LKH!$G$4)/(LKH!$E$4-LKH!$G$4))))/49.8329)^Blad1!$E$15</f>
        <v>122.46104420198664</v>
      </c>
      <c r="E17" s="27">
        <f>Blad1!F16*(((LKH!$C$4-LKH!$E$4)/(LN((LKH!$C$4-LKH!$G$4)/(LKH!$E$4-LKH!$G$4))))/49.8329)^Blad1!$G$15</f>
        <v>149.66759834958302</v>
      </c>
      <c r="F17" s="27">
        <f>Blad1!H16*(((LKH!$C$4-LKH!$E$4)/(LN((LKH!$C$4-LKH!$G$4)/(LKH!$E$4-LKH!$G$4))))/49.8329)^Blad1!$I$15</f>
        <v>175.46267622759211</v>
      </c>
    </row>
    <row r="18" spans="2:8">
      <c r="B18" s="15">
        <v>1200</v>
      </c>
      <c r="C18" s="27">
        <f>Blad1!B17*(((LKH!$C$4-LKH!$E$4)/(LN((LKH!$C$4-LKH!$G$4)/(LKH!$E$4-LKH!$G$4))))/49.8329)^Blad1!$C$15</f>
        <v>93.105897037101769</v>
      </c>
      <c r="D18" s="27">
        <f>Blad1!D17*(((LKH!$C$4-LKH!$E$4)/(LN((LKH!$C$4-LKH!$G$4)/(LKH!$E$4-LKH!$G$4))))/49.8329)^Blad1!$E$15</f>
        <v>133.59386640216724</v>
      </c>
      <c r="E18" s="27">
        <f>Blad1!F17*(((LKH!$C$4-LKH!$E$4)/(LN((LKH!$C$4-LKH!$G$4)/(LKH!$E$4-LKH!$G$4))))/49.8329)^Blad1!$G$15</f>
        <v>163.27374365409057</v>
      </c>
      <c r="F18" s="27">
        <f>Blad1!H17*(((LKH!$C$4-LKH!$E$4)/(LN((LKH!$C$4-LKH!$G$4)/(LKH!$E$4-LKH!$G$4))))/49.8329)^Blad1!$I$15</f>
        <v>191.41382861191866</v>
      </c>
    </row>
    <row r="19" spans="2:8">
      <c r="B19" s="15">
        <v>1300</v>
      </c>
      <c r="C19" s="27">
        <f>Blad1!B18*(((LKH!$C$4-LKH!$E$4)/(LN((LKH!$C$4-LKH!$G$4)/(LKH!$E$4-LKH!$G$4))))/49.8329)^Blad1!$C$15</f>
        <v>100.86472179019358</v>
      </c>
      <c r="D19" s="27">
        <f>Blad1!D18*(((LKH!$C$4-LKH!$E$4)/(LN((LKH!$C$4-LKH!$G$4)/(LKH!$E$4-LKH!$G$4))))/49.8329)^Blad1!$E$15</f>
        <v>144.72668860234785</v>
      </c>
      <c r="E19" s="27">
        <f>Blad1!F18*(((LKH!$C$4-LKH!$E$4)/(LN((LKH!$C$4-LKH!$G$4)/(LKH!$E$4-LKH!$G$4))))/49.8329)^Blad1!$G$15</f>
        <v>176.87988895859809</v>
      </c>
      <c r="F19" s="27">
        <f>Blad1!H18*(((LKH!$C$4-LKH!$E$4)/(LN((LKH!$C$4-LKH!$G$4)/(LKH!$E$4-LKH!$G$4))))/49.8329)^Blad1!$I$15</f>
        <v>207.36498099624521</v>
      </c>
    </row>
    <row r="20" spans="2:8">
      <c r="B20" s="15">
        <v>1400</v>
      </c>
      <c r="C20" s="27">
        <f>Blad1!B19*(((LKH!$C$4-LKH!$E$4)/(LN((LKH!$C$4-LKH!$G$4)/(LKH!$E$4-LKH!$G$4))))/49.8329)^Blad1!$C$15</f>
        <v>108.62354654328539</v>
      </c>
      <c r="D20" s="27">
        <f>Blad1!D19*(((LKH!$C$4-LKH!$E$4)/(LN((LKH!$C$4-LKH!$G$4)/(LKH!$E$4-LKH!$G$4))))/49.8329)^Blad1!$E$15</f>
        <v>155.85951080252843</v>
      </c>
      <c r="E20" s="27">
        <f>Blad1!F19*(((LKH!$C$4-LKH!$E$4)/(LN((LKH!$C$4-LKH!$G$4)/(LKH!$E$4-LKH!$G$4))))/49.8329)^Blad1!$G$15</f>
        <v>190.48603426310567</v>
      </c>
      <c r="F20" s="27">
        <f>Blad1!H19*(((LKH!$C$4-LKH!$E$4)/(LN((LKH!$C$4-LKH!$G$4)/(LKH!$E$4-LKH!$G$4))))/49.8329)^Blad1!$I$15</f>
        <v>223.31613338057176</v>
      </c>
    </row>
    <row r="21" spans="2:8">
      <c r="B21" s="15">
        <v>1500</v>
      </c>
      <c r="C21" s="27">
        <f>Blad1!B20*(((LKH!$C$4-LKH!$E$4)/(LN((LKH!$C$4-LKH!$G$4)/(LKH!$E$4-LKH!$G$4))))/49.8329)^Blad1!$C$15</f>
        <v>116.38237129637722</v>
      </c>
      <c r="D21" s="27">
        <f>Blad1!D20*(((LKH!$C$4-LKH!$E$4)/(LN((LKH!$C$4-LKH!$G$4)/(LKH!$E$4-LKH!$G$4))))/49.8329)^Blad1!$E$15</f>
        <v>166.99233300270905</v>
      </c>
      <c r="E21" s="27">
        <f>Blad1!F20*(((LKH!$C$4-LKH!$E$4)/(LN((LKH!$C$4-LKH!$G$4)/(LKH!$E$4-LKH!$G$4))))/49.8329)^Blad1!$G$15</f>
        <v>204.09217956761319</v>
      </c>
      <c r="F21" s="27">
        <f>Blad1!H20*(((LKH!$C$4-LKH!$E$4)/(LN((LKH!$C$4-LKH!$G$4)/(LKH!$E$4-LKH!$G$4))))/49.8329)^Blad1!$I$15</f>
        <v>239.2672857648983</v>
      </c>
    </row>
    <row r="22" spans="2:8">
      <c r="B22" s="15">
        <v>1600</v>
      </c>
      <c r="C22" s="27">
        <f>Blad1!B21*(((LKH!$C$4-LKH!$E$4)/(LN((LKH!$C$4-LKH!$G$4)/(LKH!$E$4-LKH!$G$4))))/49.8329)^Blad1!$C$15</f>
        <v>124.14119604946904</v>
      </c>
      <c r="D22" s="27">
        <f>Blad1!D21*(((LKH!$C$4-LKH!$E$4)/(LN((LKH!$C$4-LKH!$G$4)/(LKH!$E$4-LKH!$G$4))))/49.8329)^Blad1!$E$15</f>
        <v>178.12515520288966</v>
      </c>
      <c r="E22" s="27">
        <f>Blad1!F21*(((LKH!$C$4-LKH!$E$4)/(LN((LKH!$C$4-LKH!$G$4)/(LKH!$E$4-LKH!$G$4))))/49.8329)^Blad1!$G$15</f>
        <v>217.69832487212071</v>
      </c>
      <c r="F22" s="27">
        <f>Blad1!H21*(((LKH!$C$4-LKH!$E$4)/(LN((LKH!$C$4-LKH!$G$4)/(LKH!$E$4-LKH!$G$4))))/49.8329)^Blad1!$I$15</f>
        <v>255.21843814922488</v>
      </c>
    </row>
    <row r="23" spans="2:8">
      <c r="B23" s="15">
        <v>1700</v>
      </c>
      <c r="C23" s="27">
        <f>Blad1!B22*(((LKH!$C$4-LKH!$E$4)/(LN((LKH!$C$4-LKH!$G$4)/(LKH!$E$4-LKH!$G$4))))/49.8329)^Blad1!$C$15</f>
        <v>131.90002080256085</v>
      </c>
      <c r="D23" s="27">
        <f>Blad1!D22*(((LKH!$C$4-LKH!$E$4)/(LN((LKH!$C$4-LKH!$G$4)/(LKH!$E$4-LKH!$G$4))))/49.8329)^Blad1!$E$15</f>
        <v>189.25797740307027</v>
      </c>
      <c r="E23" s="27">
        <f>Blad1!F22*(((LKH!$C$4-LKH!$E$4)/(LN((LKH!$C$4-LKH!$G$4)/(LKH!$E$4-LKH!$G$4))))/49.8329)^Blad1!$G$15</f>
        <v>231.30447017662829</v>
      </c>
      <c r="F23" s="27">
        <f>Blad1!H22*(((LKH!$C$4-LKH!$E$4)/(LN((LKH!$C$4-LKH!$G$4)/(LKH!$E$4-LKH!$G$4))))/49.8329)^Blad1!$I$15</f>
        <v>271.1695905335514</v>
      </c>
      <c r="H23" s="40"/>
    </row>
    <row r="24" spans="2:8">
      <c r="B24" s="15">
        <v>1800</v>
      </c>
      <c r="C24" s="27">
        <f>Blad1!B23*(((LKH!$C$4-LKH!$E$4)/(LN((LKH!$C$4-LKH!$G$4)/(LKH!$E$4-LKH!$G$4))))/49.8329)^Blad1!$C$15</f>
        <v>139.65884555565268</v>
      </c>
      <c r="D24" s="27">
        <f>Blad1!D23*(((LKH!$C$4-LKH!$E$4)/(LN((LKH!$C$4-LKH!$G$4)/(LKH!$E$4-LKH!$G$4))))/49.8329)^Blad1!$E$15</f>
        <v>200.39079960325085</v>
      </c>
      <c r="E24" s="27">
        <f>Blad1!F23*(((LKH!$C$4-LKH!$E$4)/(LN((LKH!$C$4-LKH!$G$4)/(LKH!$E$4-LKH!$G$4))))/49.8329)^Blad1!$G$15</f>
        <v>244.91061548113581</v>
      </c>
      <c r="F24" s="27">
        <f>Blad1!H23*(((LKH!$C$4-LKH!$E$4)/(LN((LKH!$C$4-LKH!$G$4)/(LKH!$E$4-LKH!$G$4))))/49.8329)^Blad1!$I$15</f>
        <v>287.12074291787798</v>
      </c>
    </row>
    <row r="25" spans="2:8">
      <c r="B25" s="15">
        <v>1900</v>
      </c>
      <c r="C25" s="27">
        <f>Blad1!B24*(((LKH!$C$4-LKH!$E$4)/(LN((LKH!$C$4-LKH!$G$4)/(LKH!$E$4-LKH!$G$4))))/49.8329)^Blad1!$C$15</f>
        <v>147.41767030874448</v>
      </c>
      <c r="D25" s="27">
        <f>Blad1!D24*(((LKH!$C$4-LKH!$E$4)/(LN((LKH!$C$4-LKH!$G$4)/(LKH!$E$4-LKH!$G$4))))/49.8329)^Blad1!$E$15</f>
        <v>211.52362180343147</v>
      </c>
      <c r="E25" s="27">
        <f>Blad1!F24*(((LKH!$C$4-LKH!$E$4)/(LN((LKH!$C$4-LKH!$G$4)/(LKH!$E$4-LKH!$G$4))))/49.8329)^Blad1!$G$15</f>
        <v>258.51676078564338</v>
      </c>
      <c r="F25" s="27">
        <f>Blad1!H24*(((LKH!$C$4-LKH!$E$4)/(LN((LKH!$C$4-LKH!$G$4)/(LKH!$E$4-LKH!$G$4))))/49.8329)^Blad1!$I$15</f>
        <v>303.07189530220455</v>
      </c>
    </row>
    <row r="26" spans="2:8">
      <c r="B26" s="15">
        <v>2000</v>
      </c>
      <c r="C26" s="27">
        <f>Blad1!B25*(((LKH!$C$4-LKH!$E$4)/(LN((LKH!$C$4-LKH!$G$4)/(LKH!$E$4-LKH!$G$4))))/49.8329)^Blad1!$C$15</f>
        <v>155.17649506183628</v>
      </c>
      <c r="D26" s="27">
        <f>Blad1!D25*(((LKH!$C$4-LKH!$E$4)/(LN((LKH!$C$4-LKH!$G$4)/(LKH!$E$4-LKH!$G$4))))/49.8329)^Blad1!$E$15</f>
        <v>222.65644400361208</v>
      </c>
      <c r="E26" s="27">
        <f>Blad1!F25*(((LKH!$C$4-LKH!$E$4)/(LN((LKH!$C$4-LKH!$G$4)/(LKH!$E$4-LKH!$G$4))))/49.8329)^Blad1!$G$15</f>
        <v>272.12290609015093</v>
      </c>
      <c r="F26" s="27">
        <f>Blad1!H25*(((LKH!$C$4-LKH!$E$4)/(LN((LKH!$C$4-LKH!$G$4)/(LKH!$E$4-LKH!$G$4))))/49.8329)^Blad1!$I$15</f>
        <v>319.02304768653107</v>
      </c>
    </row>
    <row r="27" spans="2:8">
      <c r="B27" s="15">
        <v>2100</v>
      </c>
      <c r="C27" s="27">
        <f>Blad1!B26*(((LKH!$C$4-LKH!$E$4)/(LN((LKH!$C$4-LKH!$G$4)/(LKH!$E$4-LKH!$G$4))))/49.8329)^Blad1!$C$15</f>
        <v>162.93531981492811</v>
      </c>
      <c r="D27" s="27">
        <f>Blad1!D26*(((LKH!$C$4-LKH!$E$4)/(LN((LKH!$C$4-LKH!$G$4)/(LKH!$E$4-LKH!$G$4))))/49.8329)^Blad1!$E$15</f>
        <v>233.78926620379266</v>
      </c>
      <c r="E27" s="27">
        <f>Blad1!F26*(((LKH!$C$4-LKH!$E$4)/(LN((LKH!$C$4-LKH!$G$4)/(LKH!$E$4-LKH!$G$4))))/49.8329)^Blad1!$G$15</f>
        <v>285.72905139465843</v>
      </c>
      <c r="F27" s="27">
        <f>Blad1!H26*(((LKH!$C$4-LKH!$E$4)/(LN((LKH!$C$4-LKH!$G$4)/(LKH!$E$4-LKH!$G$4))))/49.8329)^Blad1!$I$15</f>
        <v>334.97420007085765</v>
      </c>
      <c r="H27" s="40"/>
    </row>
    <row r="28" spans="2:8">
      <c r="B28" s="15">
        <v>2200</v>
      </c>
      <c r="C28" s="27">
        <f>Blad1!B27*(((LKH!$C$4-LKH!$E$4)/(LN((LKH!$C$4-LKH!$G$4)/(LKH!$E$4-LKH!$G$4))))/49.8329)^Blad1!$C$15</f>
        <v>170.69414456801991</v>
      </c>
      <c r="D28" s="27">
        <f>Blad1!D27*(((LKH!$C$4-LKH!$E$4)/(LN((LKH!$C$4-LKH!$G$4)/(LKH!$E$4-LKH!$G$4))))/49.8329)^Blad1!$E$15</f>
        <v>244.92208840397328</v>
      </c>
      <c r="E28" s="27">
        <f>Blad1!F27*(((LKH!$C$4-LKH!$E$4)/(LN((LKH!$C$4-LKH!$G$4)/(LKH!$E$4-LKH!$G$4))))/49.8329)^Blad1!$G$15</f>
        <v>299.33519669916603</v>
      </c>
      <c r="F28" s="27">
        <f>Blad1!H27*(((LKH!$C$4-LKH!$E$4)/(LN((LKH!$C$4-LKH!$G$4)/(LKH!$E$4-LKH!$G$4))))/49.8329)^Blad1!$I$15</f>
        <v>350.92535245518422</v>
      </c>
    </row>
    <row r="29" spans="2:8">
      <c r="B29" s="15">
        <v>2300</v>
      </c>
      <c r="C29" s="27">
        <f>Blad1!B28*(((LKH!$C$4-LKH!$E$4)/(LN((LKH!$C$4-LKH!$G$4)/(LKH!$E$4-LKH!$G$4))))/49.8329)^Blad1!$C$15</f>
        <v>178.45296932111174</v>
      </c>
      <c r="D29" s="27">
        <f>Blad1!D28*(((LKH!$C$4-LKH!$E$4)/(LN((LKH!$C$4-LKH!$G$4)/(LKH!$E$4-LKH!$G$4))))/49.8329)^Blad1!$E$15</f>
        <v>256.05491060415386</v>
      </c>
      <c r="E29" s="27">
        <f>Blad1!F28*(((LKH!$C$4-LKH!$E$4)/(LN((LKH!$C$4-LKH!$G$4)/(LKH!$E$4-LKH!$G$4))))/49.8329)^Blad1!$G$15</f>
        <v>312.94134200367353</v>
      </c>
      <c r="F29" s="27">
        <f>Blad1!H28*(((LKH!$C$4-LKH!$E$4)/(LN((LKH!$C$4-LKH!$G$4)/(LKH!$E$4-LKH!$G$4))))/49.8329)^Blad1!$I$15</f>
        <v>366.87650483951074</v>
      </c>
    </row>
    <row r="30" spans="2:8">
      <c r="B30" s="15">
        <v>2400</v>
      </c>
      <c r="C30" s="27">
        <f>Blad1!B29*(((LKH!$C$4-LKH!$E$4)/(LN((LKH!$C$4-LKH!$G$4)/(LKH!$E$4-LKH!$G$4))))/49.8329)^Blad1!$C$15</f>
        <v>186.21179407420354</v>
      </c>
      <c r="D30" s="27">
        <f>Blad1!D29*(((LKH!$C$4-LKH!$E$4)/(LN((LKH!$C$4-LKH!$G$4)/(LKH!$E$4-LKH!$G$4))))/49.8329)^Blad1!$E$15</f>
        <v>267.18773280433447</v>
      </c>
      <c r="E30" s="27">
        <f>Blad1!F29*(((LKH!$C$4-LKH!$E$4)/(LN((LKH!$C$4-LKH!$G$4)/(LKH!$E$4-LKH!$G$4))))/49.8329)^Blad1!$G$15</f>
        <v>326.54748730818113</v>
      </c>
      <c r="F30" s="27">
        <f>Blad1!H29*(((LKH!$C$4-LKH!$E$4)/(LN((LKH!$C$4-LKH!$G$4)/(LKH!$E$4-LKH!$G$4))))/49.8329)^Blad1!$I$15</f>
        <v>382.82765722383732</v>
      </c>
      <c r="H30" s="40"/>
    </row>
    <row r="31" spans="2:8">
      <c r="B31" s="15">
        <v>2500</v>
      </c>
      <c r="C31" s="27">
        <f>Blad1!B30*(((LKH!$C$4-LKH!$E$4)/(LN((LKH!$C$4-LKH!$G$4)/(LKH!$E$4-LKH!$G$4))))/49.8329)^Blad1!$C$15</f>
        <v>193.97061882729537</v>
      </c>
      <c r="D31" s="27">
        <f>Blad1!D30*(((LKH!$C$4-LKH!$E$4)/(LN((LKH!$C$4-LKH!$G$4)/(LKH!$E$4-LKH!$G$4))))/49.8329)^Blad1!$E$15</f>
        <v>278.32055500451509</v>
      </c>
      <c r="E31" s="27">
        <f>Blad1!F30*(((LKH!$C$4-LKH!$E$4)/(LN((LKH!$C$4-LKH!$G$4)/(LKH!$E$4-LKH!$G$4))))/49.8329)^Blad1!$G$15</f>
        <v>340.15363261268863</v>
      </c>
      <c r="F31" s="27">
        <f>Blad1!H30*(((LKH!$C$4-LKH!$E$4)/(LN((LKH!$C$4-LKH!$G$4)/(LKH!$E$4-LKH!$G$4))))/49.8329)^Blad1!$I$15</f>
        <v>398.77880960816384</v>
      </c>
      <c r="H31" s="40"/>
    </row>
    <row r="32" spans="2:8">
      <c r="B32" s="15">
        <v>2600</v>
      </c>
      <c r="C32" s="27">
        <f>Blad1!B31*(((LKH!$C$4-LKH!$E$4)/(LN((LKH!$C$4-LKH!$G$4)/(LKH!$E$4-LKH!$G$4))))/49.8329)^Blad1!$C$15</f>
        <v>201.72944358038717</v>
      </c>
      <c r="D32" s="27">
        <f>Blad1!D31*(((LKH!$C$4-LKH!$E$4)/(LN((LKH!$C$4-LKH!$G$4)/(LKH!$E$4-LKH!$G$4))))/49.8329)^Blad1!$E$15</f>
        <v>289.4533772046957</v>
      </c>
      <c r="E32" s="27">
        <f>Blad1!F31*(((LKH!$C$4-LKH!$E$4)/(LN((LKH!$C$4-LKH!$G$4)/(LKH!$E$4-LKH!$G$4))))/49.8329)^Blad1!$G$15</f>
        <v>353.75977791719617</v>
      </c>
      <c r="F32" s="27">
        <f>Blad1!H31*(((LKH!$C$4-LKH!$E$4)/(LN((LKH!$C$4-LKH!$G$4)/(LKH!$E$4-LKH!$G$4))))/49.8329)^Blad1!$I$15</f>
        <v>414.72996199249042</v>
      </c>
    </row>
    <row r="33" spans="2:6">
      <c r="B33" s="15">
        <v>2700</v>
      </c>
      <c r="C33" s="27">
        <f>Blad1!B32*(((LKH!$C$4-LKH!$E$4)/(LN((LKH!$C$4-LKH!$G$4)/(LKH!$E$4-LKH!$G$4))))/49.8329)^Blad1!$C$15</f>
        <v>209.488268333479</v>
      </c>
      <c r="D33" s="27">
        <f>Blad1!D32*(((LKH!$C$4-LKH!$E$4)/(LN((LKH!$C$4-LKH!$G$4)/(LKH!$E$4-LKH!$G$4))))/49.8329)^Blad1!$E$15</f>
        <v>300.58619940487631</v>
      </c>
      <c r="E33" s="27">
        <f>Blad1!F32*(((LKH!$C$4-LKH!$E$4)/(LN((LKH!$C$4-LKH!$G$4)/(LKH!$E$4-LKH!$G$4))))/49.8329)^Blad1!$G$15</f>
        <v>367.36592322170372</v>
      </c>
      <c r="F33" s="27">
        <f>Blad1!H32*(((LKH!$C$4-LKH!$E$4)/(LN((LKH!$C$4-LKH!$G$4)/(LKH!$E$4-LKH!$G$4))))/49.8329)^Blad1!$I$15</f>
        <v>430.68111437681699</v>
      </c>
    </row>
    <row r="34" spans="2:6">
      <c r="B34" s="15">
        <v>2800</v>
      </c>
      <c r="C34" s="27">
        <f>Blad1!B33*(((LKH!$C$4-LKH!$E$4)/(LN((LKH!$C$4-LKH!$G$4)/(LKH!$E$4-LKH!$G$4))))/49.8329)^Blad1!$C$15</f>
        <v>217.24709308657077</v>
      </c>
      <c r="D34" s="27">
        <f>Blad1!D33*(((LKH!$C$4-LKH!$E$4)/(LN((LKH!$C$4-LKH!$G$4)/(LKH!$E$4-LKH!$G$4))))/49.8329)^Blad1!$E$15</f>
        <v>311.71902160505687</v>
      </c>
      <c r="E34" s="27">
        <f>Blad1!F33*(((LKH!$C$4-LKH!$E$4)/(LN((LKH!$C$4-LKH!$G$4)/(LKH!$E$4-LKH!$G$4))))/49.8329)^Blad1!$G$15</f>
        <v>380.97206852621133</v>
      </c>
      <c r="F34" s="27">
        <f>Blad1!H33*(((LKH!$C$4-LKH!$E$4)/(LN((LKH!$C$4-LKH!$G$4)/(LKH!$E$4-LKH!$G$4))))/49.8329)^Blad1!$I$15</f>
        <v>446.63226676114351</v>
      </c>
    </row>
    <row r="35" spans="2:6">
      <c r="B35" s="15">
        <v>2900</v>
      </c>
      <c r="C35" s="27">
        <f>Blad1!B34*(((LKH!$C$4-LKH!$E$4)/(LN((LKH!$C$4-LKH!$G$4)/(LKH!$E$4-LKH!$G$4))))/49.8329)^Blad1!$C$15</f>
        <v>225.0059178396626</v>
      </c>
      <c r="D35" s="27">
        <f>Blad1!D34*(((LKH!$C$4-LKH!$E$4)/(LN((LKH!$C$4-LKH!$G$4)/(LKH!$E$4-LKH!$G$4))))/49.8329)^Blad1!$E$15</f>
        <v>322.85184380523754</v>
      </c>
      <c r="E35" s="27">
        <f>Blad1!F34*(((LKH!$C$4-LKH!$E$4)/(LN((LKH!$C$4-LKH!$G$4)/(LKH!$E$4-LKH!$G$4))))/49.8329)^Blad1!$G$15</f>
        <v>394.57821383071882</v>
      </c>
      <c r="F35" s="27">
        <f>Blad1!H34*(((LKH!$C$4-LKH!$E$4)/(LN((LKH!$C$4-LKH!$G$4)/(LKH!$E$4-LKH!$G$4))))/49.8329)^Blad1!$I$15</f>
        <v>462.58341914547009</v>
      </c>
    </row>
    <row r="36" spans="2:6">
      <c r="B36" s="15">
        <v>3000</v>
      </c>
      <c r="C36" s="27">
        <f>Blad1!B35*(((LKH!$C$4-LKH!$E$4)/(LN((LKH!$C$4-LKH!$G$4)/(LKH!$E$4-LKH!$G$4))))/49.8329)^Blad1!$C$15</f>
        <v>232.76474259275443</v>
      </c>
      <c r="D36" s="27">
        <f>Blad1!D35*(((LKH!$C$4-LKH!$E$4)/(LN((LKH!$C$4-LKH!$G$4)/(LKH!$E$4-LKH!$G$4))))/49.8329)^Blad1!$E$15</f>
        <v>333.98466600541809</v>
      </c>
      <c r="E36" s="27">
        <f>Blad1!F35*(((LKH!$C$4-LKH!$E$4)/(LN((LKH!$C$4-LKH!$G$4)/(LKH!$E$4-LKH!$G$4))))/49.8329)^Blad1!$G$15</f>
        <v>408.18435913522637</v>
      </c>
      <c r="F36" s="27">
        <f>Blad1!H35*(((LKH!$C$4-LKH!$E$4)/(LN((LKH!$C$4-LKH!$G$4)/(LKH!$E$4-LKH!$G$4))))/49.8329)^Blad1!$I$15</f>
        <v>478.53457152979661</v>
      </c>
    </row>
    <row r="37" spans="2:6">
      <c r="B37" s="15">
        <v>3200</v>
      </c>
      <c r="C37" s="27">
        <f>Blad1!B36*(((LKH!$C$4-LKH!$E$4)/(LN((LKH!$C$4-LKH!$G$4)/(LKH!$E$4-LKH!$G$4))))/49.8329)^Blad1!$C$15</f>
        <v>248.28239209893809</v>
      </c>
      <c r="D37" s="27">
        <f>Blad1!D36*(((LKH!$C$4-LKH!$E$4)/(LN((LKH!$C$4-LKH!$G$4)/(LKH!$E$4-LKH!$G$4))))/49.8329)^Blad1!$E$15</f>
        <v>356.25031040577932</v>
      </c>
      <c r="E37" s="27">
        <f>Blad1!F36*(((LKH!$C$4-LKH!$E$4)/(LN((LKH!$C$4-LKH!$G$4)/(LKH!$E$4-LKH!$G$4))))/49.8329)^Blad1!$G$15</f>
        <v>435.39664974424142</v>
      </c>
      <c r="F37" s="27">
        <f>Blad1!H36*(((LKH!$C$4-LKH!$E$4)/(LN((LKH!$C$4-LKH!$G$4)/(LKH!$E$4-LKH!$G$4))))/49.8329)^Blad1!$I$15</f>
        <v>510.43687629844976</v>
      </c>
    </row>
    <row r="38" spans="2:6">
      <c r="B38" s="15">
        <v>3400</v>
      </c>
      <c r="C38" s="27">
        <f>Blad1!B37*(((LKH!$C$4-LKH!$E$4)/(LN((LKH!$C$4-LKH!$G$4)/(LKH!$E$4-LKH!$G$4))))/49.8329)^Blad1!$C$15</f>
        <v>263.80004160512169</v>
      </c>
      <c r="D38" s="27">
        <f>Blad1!D37*(((LKH!$C$4-LKH!$E$4)/(LN((LKH!$C$4-LKH!$G$4)/(LKH!$E$4-LKH!$G$4))))/49.8329)^Blad1!$E$15</f>
        <v>378.51595480614054</v>
      </c>
      <c r="E38" s="27">
        <f>Blad1!F37*(((LKH!$C$4-LKH!$E$4)/(LN((LKH!$C$4-LKH!$G$4)/(LKH!$E$4-LKH!$G$4))))/49.8329)^Blad1!$G$15</f>
        <v>462.60894035325657</v>
      </c>
      <c r="F38" s="27">
        <f>Blad1!H37*(((LKH!$C$4-LKH!$E$4)/(LN((LKH!$C$4-LKH!$G$4)/(LKH!$E$4-LKH!$G$4))))/49.8329)^Blad1!$I$15</f>
        <v>542.3391810671028</v>
      </c>
    </row>
    <row r="39" spans="2:6">
      <c r="B39" s="15">
        <v>3600</v>
      </c>
      <c r="C39" s="27">
        <f>Blad1!B38*(((LKH!$C$4-LKH!$E$4)/(LN((LKH!$C$4-LKH!$G$4)/(LKH!$E$4-LKH!$G$4))))/49.8329)^Blad1!$C$15</f>
        <v>279.31769111130535</v>
      </c>
      <c r="D39" s="27">
        <f>Blad1!D38*(((LKH!$C$4-LKH!$E$4)/(LN((LKH!$C$4-LKH!$G$4)/(LKH!$E$4-LKH!$G$4))))/49.8329)^Blad1!$E$15</f>
        <v>400.78159920650171</v>
      </c>
      <c r="E39" s="27">
        <f>Blad1!F38*(((LKH!$C$4-LKH!$E$4)/(LN((LKH!$C$4-LKH!$G$4)/(LKH!$E$4-LKH!$G$4))))/49.8329)^Blad1!$G$15</f>
        <v>489.82123096227161</v>
      </c>
      <c r="F39" s="27">
        <f>Blad1!H38*(((LKH!$C$4-LKH!$E$4)/(LN((LKH!$C$4-LKH!$G$4)/(LKH!$E$4-LKH!$G$4))))/49.8329)^Blad1!$I$15</f>
        <v>574.24148583575595</v>
      </c>
    </row>
    <row r="40" spans="2:6">
      <c r="B40" s="15">
        <v>3800</v>
      </c>
      <c r="C40" s="27">
        <f>Blad1!B39*(((LKH!$C$4-LKH!$E$4)/(LN((LKH!$C$4-LKH!$G$4)/(LKH!$E$4-LKH!$G$4))))/49.8329)^Blad1!$C$15</f>
        <v>294.83534061748895</v>
      </c>
      <c r="D40" s="27">
        <f>Blad1!D39*(((LKH!$C$4-LKH!$E$4)/(LN((LKH!$C$4-LKH!$G$4)/(LKH!$E$4-LKH!$G$4))))/49.8329)^Blad1!$E$15</f>
        <v>423.04724360686293</v>
      </c>
      <c r="E40" s="27">
        <f>Blad1!F39*(((LKH!$C$4-LKH!$E$4)/(LN((LKH!$C$4-LKH!$G$4)/(LKH!$E$4-LKH!$G$4))))/49.8329)^Blad1!$G$15</f>
        <v>517.03352157128677</v>
      </c>
      <c r="F40" s="27">
        <f>Blad1!H39*(((LKH!$C$4-LKH!$E$4)/(LN((LKH!$C$4-LKH!$G$4)/(LKH!$E$4-LKH!$G$4))))/49.8329)^Blad1!$I$15</f>
        <v>606.14379060440911</v>
      </c>
    </row>
    <row r="41" spans="2:6">
      <c r="B41" s="15">
        <v>4000</v>
      </c>
      <c r="C41" s="27">
        <f>Blad1!B40*(((LKH!$C$4-LKH!$E$4)/(LN((LKH!$C$4-LKH!$G$4)/(LKH!$E$4-LKH!$G$4))))/49.8329)^Blad1!$C$15</f>
        <v>310.35299012367256</v>
      </c>
      <c r="D41" s="27">
        <f>Blad1!D40*(((LKH!$C$4-LKH!$E$4)/(LN((LKH!$C$4-LKH!$G$4)/(LKH!$E$4-LKH!$G$4))))/49.8329)^Blad1!$E$15</f>
        <v>445.31288800722416</v>
      </c>
      <c r="E41" s="27">
        <f>Blad1!F40*(((LKH!$C$4-LKH!$E$4)/(LN((LKH!$C$4-LKH!$G$4)/(LKH!$E$4-LKH!$G$4))))/49.8329)^Blad1!$G$15</f>
        <v>544.24581218030187</v>
      </c>
      <c r="F41" s="27">
        <f>Blad1!H40*(((LKH!$C$4-LKH!$E$4)/(LN((LKH!$C$4-LKH!$G$4)/(LKH!$E$4-LKH!$G$4))))/49.8329)^Blad1!$I$15</f>
        <v>638.04609537306214</v>
      </c>
    </row>
    <row r="42" spans="2:6">
      <c r="B42" s="15">
        <v>4200</v>
      </c>
      <c r="C42" s="63" t="s">
        <v>15</v>
      </c>
      <c r="D42" s="27">
        <f>Blad1!D41*(((LKH!$C$4-LKH!$E$4)/(LN((LKH!$C$4-LKH!$G$4)/(LKH!$E$4-LKH!$G$4))))/49.8329)^Blad1!$E$15</f>
        <v>467.57853240758533</v>
      </c>
      <c r="E42" s="27">
        <f>Blad1!F41*(((LKH!$C$4-LKH!$E$4)/(LN((LKH!$C$4-LKH!$G$4)/(LKH!$E$4-LKH!$G$4))))/49.8329)^Blad1!$G$15</f>
        <v>571.45810278931685</v>
      </c>
      <c r="F42" s="27">
        <f>Blad1!H41*(((LKH!$C$4-LKH!$E$4)/(LN((LKH!$C$4-LKH!$G$4)/(LKH!$E$4-LKH!$G$4))))/49.8329)^Blad1!$I$15</f>
        <v>669.9484001417153</v>
      </c>
    </row>
    <row r="43" spans="2:6">
      <c r="B43" s="15">
        <v>4400</v>
      </c>
      <c r="C43" s="63" t="s">
        <v>15</v>
      </c>
      <c r="D43" s="27">
        <f>Blad1!D42*(((LKH!$C$4-LKH!$E$4)/(LN((LKH!$C$4-LKH!$G$4)/(LKH!$E$4-LKH!$G$4))))/49.8329)^Blad1!$E$15</f>
        <v>489.84417680794655</v>
      </c>
      <c r="E43" s="27">
        <f>Blad1!F42*(((LKH!$C$4-LKH!$E$4)/(LN((LKH!$C$4-LKH!$G$4)/(LKH!$E$4-LKH!$G$4))))/49.8329)^Blad1!$G$15</f>
        <v>598.67039339833207</v>
      </c>
      <c r="F43" s="27">
        <f>Blad1!H42*(((LKH!$C$4-LKH!$E$4)/(LN((LKH!$C$4-LKH!$G$4)/(LKH!$E$4-LKH!$G$4))))/49.8329)^Blad1!$I$15</f>
        <v>701.85070491036845</v>
      </c>
    </row>
    <row r="44" spans="2:6">
      <c r="B44" s="15">
        <v>4600</v>
      </c>
      <c r="C44" s="63" t="s">
        <v>15</v>
      </c>
      <c r="D44" s="27">
        <f>Blad1!D43*(((LKH!$C$4-LKH!$E$4)/(LN((LKH!$C$4-LKH!$G$4)/(LKH!$E$4-LKH!$G$4))))/49.8329)^Blad1!$E$15</f>
        <v>512.10982120830772</v>
      </c>
      <c r="E44" s="27">
        <f>Blad1!F43*(((LKH!$C$4-LKH!$E$4)/(LN((LKH!$C$4-LKH!$G$4)/(LKH!$E$4-LKH!$G$4))))/49.8329)^Blad1!$G$15</f>
        <v>625.88268400734705</v>
      </c>
      <c r="F44" s="27">
        <f>Blad1!H43*(((LKH!$C$4-LKH!$E$4)/(LN((LKH!$C$4-LKH!$G$4)/(LKH!$E$4-LKH!$G$4))))/49.8329)^Blad1!$I$15</f>
        <v>733.75300967902149</v>
      </c>
    </row>
    <row r="45" spans="2:6">
      <c r="B45" s="15">
        <v>4800</v>
      </c>
      <c r="C45" s="63" t="s">
        <v>15</v>
      </c>
      <c r="D45" s="27">
        <f>Blad1!D44*(((LKH!$C$4-LKH!$E$4)/(LN((LKH!$C$4-LKH!$G$4)/(LKH!$E$4-LKH!$G$4))))/49.8329)^Blad1!$E$15</f>
        <v>534.37546560866895</v>
      </c>
      <c r="E45" s="27">
        <f>Blad1!F44*(((LKH!$C$4-LKH!$E$4)/(LN((LKH!$C$4-LKH!$G$4)/(LKH!$E$4-LKH!$G$4))))/49.8329)^Blad1!$G$15</f>
        <v>653.09497461636226</v>
      </c>
      <c r="F45" s="27">
        <f>Blad1!H44*(((LKH!$C$4-LKH!$E$4)/(LN((LKH!$C$4-LKH!$G$4)/(LKH!$E$4-LKH!$G$4))))/49.8329)^Blad1!$I$15</f>
        <v>765.65531444767464</v>
      </c>
    </row>
    <row r="46" spans="2:6">
      <c r="B46" s="15">
        <v>5000</v>
      </c>
      <c r="C46" s="63" t="s">
        <v>15</v>
      </c>
      <c r="D46" s="27">
        <f>Blad1!D45*(((LKH!$C$4-LKH!$E$4)/(LN((LKH!$C$4-LKH!$G$4)/(LKH!$E$4-LKH!$G$4))))/49.8329)^Blad1!$E$15</f>
        <v>556.64111000903017</v>
      </c>
      <c r="E46" s="27">
        <f>Blad1!F45*(((LKH!$C$4-LKH!$E$4)/(LN((LKH!$C$4-LKH!$G$4)/(LKH!$E$4-LKH!$G$4))))/49.8329)^Blad1!$G$15</f>
        <v>680.30726522537725</v>
      </c>
      <c r="F46" s="27">
        <f>Blad1!H45*(((LKH!$C$4-LKH!$E$4)/(LN((LKH!$C$4-LKH!$G$4)/(LKH!$E$4-LKH!$G$4))))/49.8329)^Blad1!$I$15</f>
        <v>797.55761921632768</v>
      </c>
    </row>
    <row r="47" spans="2:6">
      <c r="B47" s="15">
        <v>5200</v>
      </c>
      <c r="C47" s="63" t="s">
        <v>15</v>
      </c>
      <c r="D47" s="27">
        <f>Blad1!D46*(((LKH!$C$4-LKH!$E$4)/(LN((LKH!$C$4-LKH!$G$4)/(LKH!$E$4-LKH!$G$4))))/49.8329)^Blad1!$E$15</f>
        <v>578.9067544093914</v>
      </c>
      <c r="E47" s="27">
        <f>Blad1!F46*(((LKH!$C$4-LKH!$E$4)/(LN((LKH!$C$4-LKH!$G$4)/(LKH!$E$4-LKH!$G$4))))/49.8329)^Blad1!$G$15</f>
        <v>707.51955583439235</v>
      </c>
      <c r="F47" s="27">
        <f>Blad1!H46*(((LKH!$C$4-LKH!$E$4)/(LN((LKH!$C$4-LKH!$G$4)/(LKH!$E$4-LKH!$G$4))))/49.8329)^Blad1!$I$15</f>
        <v>829.45992398498083</v>
      </c>
    </row>
    <row r="48" spans="2:6">
      <c r="B48" s="15">
        <v>5400</v>
      </c>
      <c r="C48" s="63" t="s">
        <v>15</v>
      </c>
      <c r="D48" s="27">
        <f>Blad1!D47*(((LKH!$C$4-LKH!$E$4)/(LN((LKH!$C$4-LKH!$G$4)/(LKH!$E$4-LKH!$G$4))))/49.8329)^Blad1!$E$15</f>
        <v>601.17239880975262</v>
      </c>
      <c r="E48" s="27">
        <f>Blad1!F47*(((LKH!$C$4-LKH!$E$4)/(LN((LKH!$C$4-LKH!$G$4)/(LKH!$E$4-LKH!$G$4))))/49.8329)^Blad1!$G$15</f>
        <v>734.73184644340745</v>
      </c>
      <c r="F48" s="27">
        <f>Blad1!H47*(((LKH!$C$4-LKH!$E$4)/(LN((LKH!$C$4-LKH!$G$4)/(LKH!$E$4-LKH!$G$4))))/49.8329)^Blad1!$I$15</f>
        <v>861.36222875363399</v>
      </c>
    </row>
    <row r="49" spans="2:16">
      <c r="B49" s="15">
        <v>5600</v>
      </c>
      <c r="C49" s="63" t="s">
        <v>15</v>
      </c>
      <c r="D49" s="27">
        <f>Blad1!D48*(((LKH!$C$4-LKH!$E$4)/(LN((LKH!$C$4-LKH!$G$4)/(LKH!$E$4-LKH!$G$4))))/49.8329)^Blad1!$E$15</f>
        <v>623.43804321011373</v>
      </c>
      <c r="E49" s="27">
        <f>Blad1!F48*(((LKH!$C$4-LKH!$E$4)/(LN((LKH!$C$4-LKH!$G$4)/(LKH!$E$4-LKH!$G$4))))/49.8329)^Blad1!$G$15</f>
        <v>761.94413705242266</v>
      </c>
      <c r="F49" s="27">
        <f>Blad1!H48*(((LKH!$C$4-LKH!$E$4)/(LN((LKH!$C$4-LKH!$G$4)/(LKH!$E$4-LKH!$G$4))))/49.8329)^Blad1!$I$15</f>
        <v>893.26453352228702</v>
      </c>
    </row>
    <row r="50" spans="2:16">
      <c r="B50" s="15">
        <v>5800</v>
      </c>
      <c r="C50" s="63" t="s">
        <v>15</v>
      </c>
      <c r="D50" s="27">
        <f>Blad1!D49*(((LKH!$C$4-LKH!$E$4)/(LN((LKH!$C$4-LKH!$G$4)/(LKH!$E$4-LKH!$G$4))))/49.8329)^Blad1!$E$15</f>
        <v>645.70368761047507</v>
      </c>
      <c r="E50" s="27">
        <f>Blad1!F49*(((LKH!$C$4-LKH!$E$4)/(LN((LKH!$C$4-LKH!$G$4)/(LKH!$E$4-LKH!$G$4))))/49.8329)^Blad1!$G$15</f>
        <v>789.15642766143765</v>
      </c>
      <c r="F50" s="27">
        <f>Blad1!H49*(((LKH!$C$4-LKH!$E$4)/(LN((LKH!$C$4-LKH!$G$4)/(LKH!$E$4-LKH!$G$4))))/49.8329)^Blad1!$I$15</f>
        <v>925.16683829094018</v>
      </c>
    </row>
    <row r="51" spans="2:16">
      <c r="B51" s="15">
        <v>6000</v>
      </c>
      <c r="C51" s="63" t="s">
        <v>15</v>
      </c>
      <c r="D51" s="27">
        <f>Blad1!D50*(((LKH!$C$4-LKH!$E$4)/(LN((LKH!$C$4-LKH!$G$4)/(LKH!$E$4-LKH!$G$4))))/49.8329)^Blad1!$E$15</f>
        <v>667.96933201083618</v>
      </c>
      <c r="E51" s="27">
        <f>Blad1!F50*(((LKH!$C$4-LKH!$E$4)/(LN((LKH!$C$4-LKH!$G$4)/(LKH!$E$4-LKH!$G$4))))/49.8329)^Blad1!$G$15</f>
        <v>816.36871827045275</v>
      </c>
      <c r="F51" s="27">
        <f>Blad1!H50*(((LKH!$C$4-LKH!$E$4)/(LN((LKH!$C$4-LKH!$G$4)/(LKH!$E$4-LKH!$G$4))))/49.8329)^Blad1!$I$15</f>
        <v>957.06914305959322</v>
      </c>
    </row>
    <row r="53" spans="2:16" ht="20" customHeight="1">
      <c r="B53" s="73" t="s">
        <v>23</v>
      </c>
      <c r="C53" s="74"/>
      <c r="D53" s="74"/>
      <c r="E53" s="74"/>
      <c r="F53" s="75"/>
    </row>
    <row r="54" spans="2:16" ht="20" customHeight="1">
      <c r="B54" s="24"/>
      <c r="C54" s="71" t="s">
        <v>26</v>
      </c>
      <c r="D54" s="72"/>
      <c r="E54" s="72"/>
      <c r="F54" s="72"/>
      <c r="I54" s="64"/>
      <c r="J54" s="65"/>
      <c r="K54" s="65"/>
      <c r="L54" s="65"/>
      <c r="M54" s="65"/>
      <c r="N54" s="65"/>
      <c r="O54" s="65"/>
      <c r="P54" s="65"/>
    </row>
    <row r="55" spans="2:16" ht="20" customHeight="1">
      <c r="B55" s="25" t="s">
        <v>27</v>
      </c>
      <c r="C55" s="26">
        <v>20</v>
      </c>
      <c r="D55" s="26">
        <v>30</v>
      </c>
      <c r="E55" s="26">
        <v>40</v>
      </c>
      <c r="F55" s="26">
        <v>50</v>
      </c>
      <c r="I55" s="48"/>
      <c r="J55" s="48"/>
      <c r="K55" s="48"/>
      <c r="L55" s="48"/>
      <c r="M55" s="48"/>
      <c r="N55" s="47"/>
      <c r="O55" s="47"/>
      <c r="P55" s="47"/>
    </row>
    <row r="56" spans="2:16" hidden="1">
      <c r="B56" s="15">
        <v>400</v>
      </c>
      <c r="C56" s="27">
        <f>Blad1!B55*(((LKH!$C$4-LKH!$E$4)/(LN((LKH!$C$4-LKH!$G$4)/(LKH!$E$4-LKH!$G$4))))/49.8329)^Blad1!$C$61</f>
        <v>46.000285236353434</v>
      </c>
      <c r="D56" s="27">
        <f>Blad1!D55*(((LKH!$C$4-LKH!$E$4)/(LN((LKH!$C$4-LKH!$G$4)/(LKH!$E$4-LKH!$G$4))))/49.8329)^Blad1!$E$61</f>
        <v>61.323679956332768</v>
      </c>
      <c r="E56" s="27">
        <f>Blad1!F55*(((LKH!$C$4-LKH!$E$4)/(LN((LKH!$C$4-LKH!$G$4)/(LKH!$E$4-LKH!$G$4))))/49.8329)^Blad1!$G$61</f>
        <v>77.918095451063252</v>
      </c>
      <c r="F56" s="27">
        <f>Blad1!H55*(((LKH!$C$4-LKH!$E$4)/(LN((LKH!$C$4-LKH!$G$4)/(LKH!$E$4-LKH!$G$4))))/49.8329)^Blad1!$I$61</f>
        <v>89.768297431869243</v>
      </c>
    </row>
    <row r="57" spans="2:16">
      <c r="B57" s="15">
        <v>500</v>
      </c>
      <c r="C57" s="27">
        <f>Blad1!B56*(((LKH!$C$4-LKH!$E$4)/(LN((LKH!$C$4-LKH!$G$4)/(LKH!$E$4-LKH!$G$4))))/49.8329)^Blad1!$C$61</f>
        <v>57.50035654544179</v>
      </c>
      <c r="D57" s="27">
        <f>Blad1!D56*(((LKH!$C$4-LKH!$E$4)/(LN((LKH!$C$4-LKH!$G$4)/(LKH!$E$4-LKH!$G$4))))/49.8329)^Blad1!$E$61</f>
        <v>76.654599945415953</v>
      </c>
      <c r="E57" s="27">
        <f>Blad1!F56*(((LKH!$C$4-LKH!$E$4)/(LN((LKH!$C$4-LKH!$G$4)/(LKH!$E$4-LKH!$G$4))))/49.8329)^Blad1!$G$61</f>
        <v>97.397619313829068</v>
      </c>
      <c r="F57" s="27">
        <f>Blad1!H56*(((LKH!$C$4-LKH!$E$4)/(LN((LKH!$C$4-LKH!$G$4)/(LKH!$E$4-LKH!$G$4))))/49.8329)^Blad1!$I$61</f>
        <v>112.21037178983656</v>
      </c>
    </row>
    <row r="58" spans="2:16">
      <c r="B58" s="15">
        <v>600</v>
      </c>
      <c r="C58" s="27">
        <f>Blad1!B57*(((LKH!$C$4-LKH!$E$4)/(LN((LKH!$C$4-LKH!$G$4)/(LKH!$E$4-LKH!$G$4))))/49.8329)^Blad1!$C$61</f>
        <v>69.000427854530145</v>
      </c>
      <c r="D58" s="27">
        <f>Blad1!D57*(((LKH!$C$4-LKH!$E$4)/(LN((LKH!$C$4-LKH!$G$4)/(LKH!$E$4-LKH!$G$4))))/49.8329)^Blad1!$E$61</f>
        <v>91.985519934499152</v>
      </c>
      <c r="E58" s="27">
        <f>Blad1!F57*(((LKH!$C$4-LKH!$E$4)/(LN((LKH!$C$4-LKH!$G$4)/(LKH!$E$4-LKH!$G$4))))/49.8329)^Blad1!$G$61</f>
        <v>116.87714317659488</v>
      </c>
      <c r="F58" s="27">
        <f>Blad1!H57*(((LKH!$C$4-LKH!$E$4)/(LN((LKH!$C$4-LKH!$G$4)/(LKH!$E$4-LKH!$G$4))))/49.8329)^Blad1!$I$61</f>
        <v>134.65244614780389</v>
      </c>
    </row>
    <row r="59" spans="2:16">
      <c r="B59" s="15">
        <v>700</v>
      </c>
      <c r="C59" s="27">
        <f>Blad1!B58*(((LKH!$C$4-LKH!$E$4)/(LN((LKH!$C$4-LKH!$G$4)/(LKH!$E$4-LKH!$G$4))))/49.8329)^Blad1!$C$61</f>
        <v>80.5004991636185</v>
      </c>
      <c r="D59" s="27">
        <f>Blad1!D58*(((LKH!$C$4-LKH!$E$4)/(LN((LKH!$C$4-LKH!$G$4)/(LKH!$E$4-LKH!$G$4))))/49.8329)^Blad1!$E$61</f>
        <v>107.31643992358234</v>
      </c>
      <c r="E59" s="27">
        <f>Blad1!F58*(((LKH!$C$4-LKH!$E$4)/(LN((LKH!$C$4-LKH!$G$4)/(LKH!$E$4-LKH!$G$4))))/49.8329)^Blad1!$G$61</f>
        <v>136.3566670393607</v>
      </c>
      <c r="F59" s="27">
        <f>Blad1!H58*(((LKH!$C$4-LKH!$E$4)/(LN((LKH!$C$4-LKH!$G$4)/(LKH!$E$4-LKH!$G$4))))/49.8329)^Blad1!$I$61</f>
        <v>157.09452050577119</v>
      </c>
    </row>
    <row r="60" spans="2:16">
      <c r="B60" s="15">
        <v>800</v>
      </c>
      <c r="C60" s="27">
        <f>Blad1!B59*(((LKH!$C$4-LKH!$E$4)/(LN((LKH!$C$4-LKH!$G$4)/(LKH!$E$4-LKH!$G$4))))/49.8329)^Blad1!$C$61</f>
        <v>92.000570472706869</v>
      </c>
      <c r="D60" s="27">
        <f>Blad1!D59*(((LKH!$C$4-LKH!$E$4)/(LN((LKH!$C$4-LKH!$G$4)/(LKH!$E$4-LKH!$G$4))))/49.8329)^Blad1!$E$61</f>
        <v>122.64735991266554</v>
      </c>
      <c r="E60" s="27">
        <f>Blad1!F59*(((LKH!$C$4-LKH!$E$4)/(LN((LKH!$C$4-LKH!$G$4)/(LKH!$E$4-LKH!$G$4))))/49.8329)^Blad1!$G$61</f>
        <v>155.8361909021265</v>
      </c>
      <c r="F60" s="27">
        <f>Blad1!H59*(((LKH!$C$4-LKH!$E$4)/(LN((LKH!$C$4-LKH!$G$4)/(LKH!$E$4-LKH!$G$4))))/49.8329)^Blad1!$I$61</f>
        <v>179.53659486373849</v>
      </c>
    </row>
    <row r="61" spans="2:16">
      <c r="B61" s="15">
        <v>900</v>
      </c>
      <c r="C61" s="27">
        <f>Blad1!B60*(((LKH!$C$4-LKH!$E$4)/(LN((LKH!$C$4-LKH!$G$4)/(LKH!$E$4-LKH!$G$4))))/49.8329)^Blad1!$C$61</f>
        <v>103.50064178179522</v>
      </c>
      <c r="D61" s="27">
        <f>Blad1!D60*(((LKH!$C$4-LKH!$E$4)/(LN((LKH!$C$4-LKH!$G$4)/(LKH!$E$4-LKH!$G$4))))/49.8329)^Blad1!$E$61</f>
        <v>137.97827990174872</v>
      </c>
      <c r="E61" s="27">
        <f>Blad1!F60*(((LKH!$C$4-LKH!$E$4)/(LN((LKH!$C$4-LKH!$G$4)/(LKH!$E$4-LKH!$G$4))))/49.8329)^Blad1!$G$61</f>
        <v>175.31571476489233</v>
      </c>
      <c r="F61" s="27">
        <f>Blad1!H60*(((LKH!$C$4-LKH!$E$4)/(LN((LKH!$C$4-LKH!$G$4)/(LKH!$E$4-LKH!$G$4))))/49.8329)^Blad1!$I$61</f>
        <v>201.97866922170581</v>
      </c>
      <c r="H61" s="64"/>
      <c r="I61" s="65"/>
      <c r="J61" s="65"/>
      <c r="K61" s="65"/>
      <c r="L61" s="65"/>
      <c r="M61" s="65"/>
      <c r="N61" s="65"/>
      <c r="O61" s="65"/>
      <c r="P61" s="65"/>
    </row>
    <row r="62" spans="2:16">
      <c r="B62" s="15">
        <v>1000</v>
      </c>
      <c r="C62" s="27">
        <f>Blad1!B61*(((LKH!$C$4-LKH!$E$4)/(LN((LKH!$C$4-LKH!$G$4)/(LKH!$E$4-LKH!$G$4))))/49.8329)^Blad1!$C$61</f>
        <v>115.00071309088358</v>
      </c>
      <c r="D62" s="27">
        <f>Blad1!D61*(((LKH!$C$4-LKH!$E$4)/(LN((LKH!$C$4-LKH!$G$4)/(LKH!$E$4-LKH!$G$4))))/49.8329)^Blad1!$E$61</f>
        <v>153.30919989083191</v>
      </c>
      <c r="E62" s="27">
        <f>Blad1!F61*(((LKH!$C$4-LKH!$E$4)/(LN((LKH!$C$4-LKH!$G$4)/(LKH!$E$4-LKH!$G$4))))/49.8329)^Blad1!$G$61</f>
        <v>194.79523862765814</v>
      </c>
      <c r="F62" s="27">
        <f>Blad1!H61*(((LKH!$C$4-LKH!$E$4)/(LN((LKH!$C$4-LKH!$G$4)/(LKH!$E$4-LKH!$G$4))))/49.8329)^Blad1!$I$61</f>
        <v>224.42074357967311</v>
      </c>
      <c r="H62" s="40"/>
    </row>
    <row r="63" spans="2:16">
      <c r="B63" s="15">
        <v>1100</v>
      </c>
      <c r="C63" s="27">
        <f>Blad1!B62*(((LKH!$C$4-LKH!$E$4)/(LN((LKH!$C$4-LKH!$G$4)/(LKH!$E$4-LKH!$G$4))))/49.8329)^Blad1!$C$61</f>
        <v>126.50078439997193</v>
      </c>
      <c r="D63" s="27">
        <f>Blad1!D62*(((LKH!$C$4-LKH!$E$4)/(LN((LKH!$C$4-LKH!$G$4)/(LKH!$E$4-LKH!$G$4))))/49.8329)^Blad1!$E$61</f>
        <v>168.64011987991509</v>
      </c>
      <c r="E63" s="27">
        <f>Blad1!F62*(((LKH!$C$4-LKH!$E$4)/(LN((LKH!$C$4-LKH!$G$4)/(LKH!$E$4-LKH!$G$4))))/49.8329)^Blad1!$G$61</f>
        <v>214.27476249042397</v>
      </c>
      <c r="F63" s="27">
        <f>Blad1!H62*(((LKH!$C$4-LKH!$E$4)/(LN((LKH!$C$4-LKH!$G$4)/(LKH!$E$4-LKH!$G$4))))/49.8329)^Blad1!$I$61</f>
        <v>246.86281793764044</v>
      </c>
      <c r="H63" s="40"/>
    </row>
    <row r="64" spans="2:16">
      <c r="B64" s="15">
        <v>1200</v>
      </c>
      <c r="C64" s="27">
        <f>Blad1!B63*(((LKH!$C$4-LKH!$E$4)/(LN((LKH!$C$4-LKH!$G$4)/(LKH!$E$4-LKH!$G$4))))/49.8329)^Blad1!$C$61</f>
        <v>138.00085570906029</v>
      </c>
      <c r="D64" s="27">
        <f>Blad1!D63*(((LKH!$C$4-LKH!$E$4)/(LN((LKH!$C$4-LKH!$G$4)/(LKH!$E$4-LKH!$G$4))))/49.8329)^Blad1!$E$61</f>
        <v>183.9710398689983</v>
      </c>
      <c r="E64" s="27">
        <f>Blad1!F63*(((LKH!$C$4-LKH!$E$4)/(LN((LKH!$C$4-LKH!$G$4)/(LKH!$E$4-LKH!$G$4))))/49.8329)^Blad1!$G$61</f>
        <v>233.75428635318977</v>
      </c>
      <c r="F64" s="27">
        <f>Blad1!H63*(((LKH!$C$4-LKH!$E$4)/(LN((LKH!$C$4-LKH!$G$4)/(LKH!$E$4-LKH!$G$4))))/49.8329)^Blad1!$I$61</f>
        <v>269.30489229560777</v>
      </c>
      <c r="H64" s="40"/>
    </row>
    <row r="65" spans="2:16">
      <c r="B65" s="15">
        <v>1300</v>
      </c>
      <c r="C65" s="27">
        <f>Blad1!B64*(((LKH!$C$4-LKH!$E$4)/(LN((LKH!$C$4-LKH!$G$4)/(LKH!$E$4-LKH!$G$4))))/49.8329)^Blad1!$C$61</f>
        <v>149.50092701814864</v>
      </c>
      <c r="D65" s="27">
        <f>Blad1!D64*(((LKH!$C$4-LKH!$E$4)/(LN((LKH!$C$4-LKH!$G$4)/(LKH!$E$4-LKH!$G$4))))/49.8329)^Blad1!$E$61</f>
        <v>199.30195985808149</v>
      </c>
      <c r="E65" s="27">
        <f>Blad1!F64*(((LKH!$C$4-LKH!$E$4)/(LN((LKH!$C$4-LKH!$G$4)/(LKH!$E$4-LKH!$G$4))))/49.8329)^Blad1!$G$61</f>
        <v>253.2338102159556</v>
      </c>
      <c r="F65" s="27">
        <f>Blad1!H64*(((LKH!$C$4-LKH!$E$4)/(LN((LKH!$C$4-LKH!$G$4)/(LKH!$E$4-LKH!$G$4))))/49.8329)^Blad1!$I$61</f>
        <v>291.74696665357504</v>
      </c>
      <c r="H65" s="64"/>
      <c r="I65" s="65"/>
      <c r="J65" s="65"/>
      <c r="K65" s="65"/>
      <c r="L65" s="65"/>
      <c r="M65" s="65"/>
      <c r="N65" s="65"/>
      <c r="O65" s="65"/>
      <c r="P65" s="65"/>
    </row>
    <row r="66" spans="2:16">
      <c r="B66" s="15">
        <v>1400</v>
      </c>
      <c r="C66" s="27">
        <f>Blad1!B65*(((LKH!$C$4-LKH!$E$4)/(LN((LKH!$C$4-LKH!$G$4)/(LKH!$E$4-LKH!$G$4))))/49.8329)^Blad1!$C$61</f>
        <v>161.000998327237</v>
      </c>
      <c r="D66" s="27">
        <f>Blad1!D65*(((LKH!$C$4-LKH!$E$4)/(LN((LKH!$C$4-LKH!$G$4)/(LKH!$E$4-LKH!$G$4))))/49.8329)^Blad1!$E$61</f>
        <v>214.63287984716467</v>
      </c>
      <c r="E66" s="27">
        <f>Blad1!F65*(((LKH!$C$4-LKH!$E$4)/(LN((LKH!$C$4-LKH!$G$4)/(LKH!$E$4-LKH!$G$4))))/49.8329)^Blad1!$G$61</f>
        <v>272.7133340787214</v>
      </c>
      <c r="F66" s="27">
        <f>Blad1!H65*(((LKH!$C$4-LKH!$E$4)/(LN((LKH!$C$4-LKH!$G$4)/(LKH!$E$4-LKH!$G$4))))/49.8329)^Blad1!$I$61</f>
        <v>314.18904101154237</v>
      </c>
      <c r="H66" s="40"/>
    </row>
    <row r="67" spans="2:16">
      <c r="B67" s="15">
        <v>1500</v>
      </c>
      <c r="C67" s="27">
        <f>Blad1!B66*(((LKH!$C$4-LKH!$E$4)/(LN((LKH!$C$4-LKH!$G$4)/(LKH!$E$4-LKH!$G$4))))/49.8329)^Blad1!$C$61</f>
        <v>172.50106963632535</v>
      </c>
      <c r="D67" s="27">
        <f>Blad1!D66*(((LKH!$C$4-LKH!$E$4)/(LN((LKH!$C$4-LKH!$G$4)/(LKH!$E$4-LKH!$G$4))))/49.8329)^Blad1!$E$61</f>
        <v>229.96379983624786</v>
      </c>
      <c r="E67" s="27">
        <f>Blad1!F66*(((LKH!$C$4-LKH!$E$4)/(LN((LKH!$C$4-LKH!$G$4)/(LKH!$E$4-LKH!$G$4))))/49.8329)^Blad1!$G$61</f>
        <v>292.1928579414872</v>
      </c>
      <c r="F67" s="27">
        <f>Blad1!H66*(((LKH!$C$4-LKH!$E$4)/(LN((LKH!$C$4-LKH!$G$4)/(LKH!$E$4-LKH!$G$4))))/49.8329)^Blad1!$I$61</f>
        <v>336.6311153695097</v>
      </c>
      <c r="H67" s="40"/>
    </row>
    <row r="68" spans="2:16">
      <c r="B68" s="15">
        <v>1600</v>
      </c>
      <c r="C68" s="27">
        <f>Blad1!B67*(((LKH!$C$4-LKH!$E$4)/(LN((LKH!$C$4-LKH!$G$4)/(LKH!$E$4-LKH!$G$4))))/49.8329)^Blad1!$C$61</f>
        <v>184.00114094541374</v>
      </c>
      <c r="D68" s="27">
        <f>Blad1!D67*(((LKH!$C$4-LKH!$E$4)/(LN((LKH!$C$4-LKH!$G$4)/(LKH!$E$4-LKH!$G$4))))/49.8329)^Blad1!$E$61</f>
        <v>245.29471982533107</v>
      </c>
      <c r="E68" s="27">
        <f>Blad1!F67*(((LKH!$C$4-LKH!$E$4)/(LN((LKH!$C$4-LKH!$G$4)/(LKH!$E$4-LKH!$G$4))))/49.8329)^Blad1!$G$61</f>
        <v>311.67238180425301</v>
      </c>
      <c r="F68" s="27">
        <f>Blad1!H67*(((LKH!$C$4-LKH!$E$4)/(LN((LKH!$C$4-LKH!$G$4)/(LKH!$E$4-LKH!$G$4))))/49.8329)^Blad1!$I$61</f>
        <v>359.07318972747697</v>
      </c>
    </row>
    <row r="69" spans="2:16">
      <c r="B69" s="15">
        <v>1700</v>
      </c>
      <c r="C69" s="27">
        <f>Blad1!B68*(((LKH!$C$4-LKH!$E$4)/(LN((LKH!$C$4-LKH!$G$4)/(LKH!$E$4-LKH!$G$4))))/49.8329)^Blad1!$C$61</f>
        <v>195.50121225450209</v>
      </c>
      <c r="D69" s="27">
        <f>Blad1!D68*(((LKH!$C$4-LKH!$E$4)/(LN((LKH!$C$4-LKH!$G$4)/(LKH!$E$4-LKH!$G$4))))/49.8329)^Blad1!$E$61</f>
        <v>260.62563981441423</v>
      </c>
      <c r="E69" s="27">
        <f>Blad1!F68*(((LKH!$C$4-LKH!$E$4)/(LN((LKH!$C$4-LKH!$G$4)/(LKH!$E$4-LKH!$G$4))))/49.8329)^Blad1!$G$61</f>
        <v>331.15190566701887</v>
      </c>
      <c r="F69" s="27">
        <f>Blad1!H68*(((LKH!$C$4-LKH!$E$4)/(LN((LKH!$C$4-LKH!$G$4)/(LKH!$E$4-LKH!$G$4))))/49.8329)^Blad1!$I$61</f>
        <v>381.5152640854443</v>
      </c>
    </row>
    <row r="70" spans="2:16">
      <c r="B70" s="15">
        <v>1800</v>
      </c>
      <c r="C70" s="27">
        <f>Blad1!B69*(((LKH!$C$4-LKH!$E$4)/(LN((LKH!$C$4-LKH!$G$4)/(LKH!$E$4-LKH!$G$4))))/49.8329)^Blad1!$C$61</f>
        <v>207.00128356359045</v>
      </c>
      <c r="D70" s="27">
        <f>Blad1!D69*(((LKH!$C$4-LKH!$E$4)/(LN((LKH!$C$4-LKH!$G$4)/(LKH!$E$4-LKH!$G$4))))/49.8329)^Blad1!$E$61</f>
        <v>275.95655980349744</v>
      </c>
      <c r="E70" s="27">
        <f>Blad1!F69*(((LKH!$C$4-LKH!$E$4)/(LN((LKH!$C$4-LKH!$G$4)/(LKH!$E$4-LKH!$G$4))))/49.8329)^Blad1!$G$61</f>
        <v>350.63142952978467</v>
      </c>
      <c r="F70" s="27">
        <f>Blad1!H69*(((LKH!$C$4-LKH!$E$4)/(LN((LKH!$C$4-LKH!$G$4)/(LKH!$E$4-LKH!$G$4))))/49.8329)^Blad1!$I$61</f>
        <v>403.95733844341163</v>
      </c>
    </row>
    <row r="71" spans="2:16">
      <c r="B71" s="15">
        <v>1900</v>
      </c>
      <c r="C71" s="27">
        <f>Blad1!B70*(((LKH!$C$4-LKH!$E$4)/(LN((LKH!$C$4-LKH!$G$4)/(LKH!$E$4-LKH!$G$4))))/49.8329)^Blad1!$C$61</f>
        <v>218.5013548726788</v>
      </c>
      <c r="D71" s="27">
        <f>Blad1!D70*(((LKH!$C$4-LKH!$E$4)/(LN((LKH!$C$4-LKH!$G$4)/(LKH!$E$4-LKH!$G$4))))/49.8329)^Blad1!$E$61</f>
        <v>291.28747979258065</v>
      </c>
      <c r="E71" s="27">
        <f>Blad1!F70*(((LKH!$C$4-LKH!$E$4)/(LN((LKH!$C$4-LKH!$G$4)/(LKH!$E$4-LKH!$G$4))))/49.8329)^Blad1!$G$61</f>
        <v>370.11095339255047</v>
      </c>
      <c r="F71" s="27">
        <f>Blad1!H70*(((LKH!$C$4-LKH!$E$4)/(LN((LKH!$C$4-LKH!$G$4)/(LKH!$E$4-LKH!$G$4))))/49.8329)^Blad1!$I$61</f>
        <v>426.3994128013789</v>
      </c>
    </row>
    <row r="72" spans="2:16">
      <c r="B72" s="15">
        <v>2000</v>
      </c>
      <c r="C72" s="27">
        <f>Blad1!B71*(((LKH!$C$4-LKH!$E$4)/(LN((LKH!$C$4-LKH!$G$4)/(LKH!$E$4-LKH!$G$4))))/49.8329)^Blad1!$C$61</f>
        <v>230.00142618176716</v>
      </c>
      <c r="D72" s="27">
        <f>Blad1!D71*(((LKH!$C$4-LKH!$E$4)/(LN((LKH!$C$4-LKH!$G$4)/(LKH!$E$4-LKH!$G$4))))/49.8329)^Blad1!$E$61</f>
        <v>306.61839978166381</v>
      </c>
      <c r="E72" s="27">
        <f>Blad1!F71*(((LKH!$C$4-LKH!$E$4)/(LN((LKH!$C$4-LKH!$G$4)/(LKH!$E$4-LKH!$G$4))))/49.8329)^Blad1!$G$61</f>
        <v>389.59047725531627</v>
      </c>
      <c r="F72" s="27">
        <f>Blad1!H71*(((LKH!$C$4-LKH!$E$4)/(LN((LKH!$C$4-LKH!$G$4)/(LKH!$E$4-LKH!$G$4))))/49.8329)^Blad1!$I$61</f>
        <v>448.84148715934623</v>
      </c>
    </row>
    <row r="73" spans="2:16">
      <c r="B73" s="15">
        <v>2100</v>
      </c>
      <c r="C73" s="27">
        <f>Blad1!B72*(((LKH!$C$4-LKH!$E$4)/(LN((LKH!$C$4-LKH!$G$4)/(LKH!$E$4-LKH!$G$4))))/49.8329)^Blad1!$C$61</f>
        <v>241.50149749085551</v>
      </c>
      <c r="D73" s="27">
        <f>Blad1!D72*(((LKH!$C$4-LKH!$E$4)/(LN((LKH!$C$4-LKH!$G$4)/(LKH!$E$4-LKH!$G$4))))/49.8329)^Blad1!$E$61</f>
        <v>321.94931977074702</v>
      </c>
      <c r="E73" s="27">
        <f>Blad1!F72*(((LKH!$C$4-LKH!$E$4)/(LN((LKH!$C$4-LKH!$G$4)/(LKH!$E$4-LKH!$G$4))))/49.8329)^Blad1!$G$61</f>
        <v>409.07000111808208</v>
      </c>
      <c r="F73" s="27">
        <f>Blad1!H72*(((LKH!$C$4-LKH!$E$4)/(LN((LKH!$C$4-LKH!$G$4)/(LKH!$E$4-LKH!$G$4))))/49.8329)^Blad1!$I$61</f>
        <v>471.28356151731356</v>
      </c>
    </row>
    <row r="74" spans="2:16">
      <c r="B74" s="15">
        <v>2200</v>
      </c>
      <c r="C74" s="27">
        <f>Blad1!B73*(((LKH!$C$4-LKH!$E$4)/(LN((LKH!$C$4-LKH!$G$4)/(LKH!$E$4-LKH!$G$4))))/49.8329)^Blad1!$C$61</f>
        <v>253.00156879994387</v>
      </c>
      <c r="D74" s="27">
        <f>Blad1!D73*(((LKH!$C$4-LKH!$E$4)/(LN((LKH!$C$4-LKH!$G$4)/(LKH!$E$4-LKH!$G$4))))/49.8329)^Blad1!$E$61</f>
        <v>337.28023975983018</v>
      </c>
      <c r="E74" s="27">
        <f>Blad1!F73*(((LKH!$C$4-LKH!$E$4)/(LN((LKH!$C$4-LKH!$G$4)/(LKH!$E$4-LKH!$G$4))))/49.8329)^Blad1!$G$61</f>
        <v>428.54952498084793</v>
      </c>
      <c r="F74" s="27">
        <f>Blad1!H73*(((LKH!$C$4-LKH!$E$4)/(LN((LKH!$C$4-LKH!$G$4)/(LKH!$E$4-LKH!$G$4))))/49.8329)^Blad1!$I$61</f>
        <v>493.72563587528089</v>
      </c>
    </row>
    <row r="75" spans="2:16" ht="12" customHeight="1">
      <c r="B75" s="15">
        <v>2300</v>
      </c>
      <c r="C75" s="27">
        <f>Blad1!B74*(((LKH!$C$4-LKH!$E$4)/(LN((LKH!$C$4-LKH!$G$4)/(LKH!$E$4-LKH!$G$4))))/49.8329)^Blad1!$C$61</f>
        <v>264.50164010903222</v>
      </c>
      <c r="D75" s="27">
        <f>Blad1!D74*(((LKH!$C$4-LKH!$E$4)/(LN((LKH!$C$4-LKH!$G$4)/(LKH!$E$4-LKH!$G$4))))/49.8329)^Blad1!$E$61</f>
        <v>352.61115974891339</v>
      </c>
      <c r="E75" s="27">
        <f>Blad1!F74*(((LKH!$C$4-LKH!$E$4)/(LN((LKH!$C$4-LKH!$G$4)/(LKH!$E$4-LKH!$G$4))))/49.8329)^Blad1!$G$61</f>
        <v>448.02904884361374</v>
      </c>
      <c r="F75" s="27">
        <f>Blad1!H74*(((LKH!$C$4-LKH!$E$4)/(LN((LKH!$C$4-LKH!$G$4)/(LKH!$E$4-LKH!$G$4))))/49.8329)^Blad1!$I$61</f>
        <v>516.16771023324816</v>
      </c>
    </row>
    <row r="76" spans="2:16">
      <c r="B76" s="15">
        <v>2400</v>
      </c>
      <c r="C76" s="27">
        <f>Blad1!B75*(((LKH!$C$4-LKH!$E$4)/(LN((LKH!$C$4-LKH!$G$4)/(LKH!$E$4-LKH!$G$4))))/49.8329)^Blad1!$C$61</f>
        <v>276.00171141812058</v>
      </c>
      <c r="D76" s="27">
        <f>Blad1!D75*(((LKH!$C$4-LKH!$E$4)/(LN((LKH!$C$4-LKH!$G$4)/(LKH!$E$4-LKH!$G$4))))/49.8329)^Blad1!$E$61</f>
        <v>367.94207973799661</v>
      </c>
      <c r="E76" s="27">
        <f>Blad1!F75*(((LKH!$C$4-LKH!$E$4)/(LN((LKH!$C$4-LKH!$G$4)/(LKH!$E$4-LKH!$G$4))))/49.8329)^Blad1!$G$61</f>
        <v>467.50857270637954</v>
      </c>
      <c r="F76" s="27">
        <f>Blad1!H75*(((LKH!$C$4-LKH!$E$4)/(LN((LKH!$C$4-LKH!$G$4)/(LKH!$E$4-LKH!$G$4))))/49.8329)^Blad1!$I$61</f>
        <v>538.60978459121554</v>
      </c>
    </row>
    <row r="77" spans="2:16">
      <c r="B77" s="15">
        <v>2500</v>
      </c>
      <c r="C77" s="27">
        <f>Blad1!B76*(((LKH!$C$4-LKH!$E$4)/(LN((LKH!$C$4-LKH!$G$4)/(LKH!$E$4-LKH!$G$4))))/49.8329)^Blad1!$C$61</f>
        <v>287.50178272720893</v>
      </c>
      <c r="D77" s="27">
        <f>Blad1!D76*(((LKH!$C$4-LKH!$E$4)/(LN((LKH!$C$4-LKH!$G$4)/(LKH!$E$4-LKH!$G$4))))/49.8329)^Blad1!$E$61</f>
        <v>383.27299972707976</v>
      </c>
      <c r="E77" s="27">
        <f>Blad1!F76*(((LKH!$C$4-LKH!$E$4)/(LN((LKH!$C$4-LKH!$G$4)/(LKH!$E$4-LKH!$G$4))))/49.8329)^Blad1!$G$61</f>
        <v>486.98809656914534</v>
      </c>
      <c r="F77" s="27">
        <f>Blad1!H76*(((LKH!$C$4-LKH!$E$4)/(LN((LKH!$C$4-LKH!$G$4)/(LKH!$E$4-LKH!$G$4))))/49.8329)^Blad1!$I$61</f>
        <v>561.05185894918282</v>
      </c>
    </row>
    <row r="78" spans="2:16">
      <c r="B78" s="15">
        <v>2600</v>
      </c>
      <c r="C78" s="27">
        <f>Blad1!B77*(((LKH!$C$4-LKH!$E$4)/(LN((LKH!$C$4-LKH!$G$4)/(LKH!$E$4-LKH!$G$4))))/49.8329)^Blad1!$C$61</f>
        <v>299.00185403629729</v>
      </c>
      <c r="D78" s="27">
        <f>Blad1!D77*(((LKH!$C$4-LKH!$E$4)/(LN((LKH!$C$4-LKH!$G$4)/(LKH!$E$4-LKH!$G$4))))/49.8329)^Blad1!$E$61</f>
        <v>398.60391971616298</v>
      </c>
      <c r="E78" s="27">
        <f>Blad1!F77*(((LKH!$C$4-LKH!$E$4)/(LN((LKH!$C$4-LKH!$G$4)/(LKH!$E$4-LKH!$G$4))))/49.8329)^Blad1!$G$61</f>
        <v>506.4676204319112</v>
      </c>
      <c r="F78" s="27">
        <f>Blad1!H77*(((LKH!$C$4-LKH!$E$4)/(LN((LKH!$C$4-LKH!$G$4)/(LKH!$E$4-LKH!$G$4))))/49.8329)^Blad1!$I$61</f>
        <v>583.49393330715009</v>
      </c>
    </row>
    <row r="79" spans="2:16">
      <c r="B79" s="15">
        <v>2700</v>
      </c>
      <c r="C79" s="27">
        <f>Blad1!B78*(((LKH!$C$4-LKH!$E$4)/(LN((LKH!$C$4-LKH!$G$4)/(LKH!$E$4-LKH!$G$4))))/49.8329)^Blad1!$C$61</f>
        <v>310.50192534538564</v>
      </c>
      <c r="D79" s="27">
        <f>Blad1!D78*(((LKH!$C$4-LKH!$E$4)/(LN((LKH!$C$4-LKH!$G$4)/(LKH!$E$4-LKH!$G$4))))/49.8329)^Blad1!$E$61</f>
        <v>413.93483970524613</v>
      </c>
      <c r="E79" s="27">
        <f>Blad1!F78*(((LKH!$C$4-LKH!$E$4)/(LN((LKH!$C$4-LKH!$G$4)/(LKH!$E$4-LKH!$G$4))))/49.8329)^Blad1!$G$61</f>
        <v>525.94714429467695</v>
      </c>
      <c r="F79" s="27">
        <f>Blad1!H78*(((LKH!$C$4-LKH!$E$4)/(LN((LKH!$C$4-LKH!$G$4)/(LKH!$E$4-LKH!$G$4))))/49.8329)^Blad1!$I$61</f>
        <v>605.93600766511747</v>
      </c>
    </row>
    <row r="80" spans="2:16">
      <c r="B80" s="15">
        <v>2800</v>
      </c>
      <c r="C80" s="27">
        <f>Blad1!B79*(((LKH!$C$4-LKH!$E$4)/(LN((LKH!$C$4-LKH!$G$4)/(LKH!$E$4-LKH!$G$4))))/49.8329)^Blad1!$C$61</f>
        <v>322.001996654474</v>
      </c>
      <c r="D80" s="27">
        <f>Blad1!D79*(((LKH!$C$4-LKH!$E$4)/(LN((LKH!$C$4-LKH!$G$4)/(LKH!$E$4-LKH!$G$4))))/49.8329)^Blad1!$E$61</f>
        <v>429.26575969432935</v>
      </c>
      <c r="E80" s="27">
        <f>Blad1!F79*(((LKH!$C$4-LKH!$E$4)/(LN((LKH!$C$4-LKH!$G$4)/(LKH!$E$4-LKH!$G$4))))/49.8329)^Blad1!$G$61</f>
        <v>545.4266681574428</v>
      </c>
      <c r="F80" s="27">
        <f>Blad1!H79*(((LKH!$C$4-LKH!$E$4)/(LN((LKH!$C$4-LKH!$G$4)/(LKH!$E$4-LKH!$G$4))))/49.8329)^Blad1!$I$61</f>
        <v>628.37808202308474</v>
      </c>
    </row>
    <row r="81" spans="2:6">
      <c r="B81" s="15">
        <v>2900</v>
      </c>
      <c r="C81" s="27">
        <f>Blad1!B80*(((LKH!$C$4-LKH!$E$4)/(LN((LKH!$C$4-LKH!$G$4)/(LKH!$E$4-LKH!$G$4))))/49.8329)^Blad1!$C$61</f>
        <v>333.50206796356235</v>
      </c>
      <c r="D81" s="27">
        <f>Blad1!D80*(((LKH!$C$4-LKH!$E$4)/(LN((LKH!$C$4-LKH!$G$4)/(LKH!$E$4-LKH!$G$4))))/49.8329)^Blad1!$E$61</f>
        <v>444.59667968341256</v>
      </c>
      <c r="E81" s="27">
        <f>Blad1!F80*(((LKH!$C$4-LKH!$E$4)/(LN((LKH!$C$4-LKH!$G$4)/(LKH!$E$4-LKH!$G$4))))/49.8329)^Blad1!$G$61</f>
        <v>564.90619202020866</v>
      </c>
      <c r="F81" s="27">
        <f>Blad1!H80*(((LKH!$C$4-LKH!$E$4)/(LN((LKH!$C$4-LKH!$G$4)/(LKH!$E$4-LKH!$G$4))))/49.8329)^Blad1!$I$61</f>
        <v>650.82015638105202</v>
      </c>
    </row>
    <row r="82" spans="2:6">
      <c r="B82" s="15">
        <v>3000</v>
      </c>
      <c r="C82" s="27">
        <f>Blad1!B81*(((LKH!$C$4-LKH!$E$4)/(LN((LKH!$C$4-LKH!$G$4)/(LKH!$E$4-LKH!$G$4))))/49.8329)^Blad1!$C$61</f>
        <v>345.00213927265071</v>
      </c>
      <c r="D82" s="27">
        <f>Blad1!D81*(((LKH!$C$4-LKH!$E$4)/(LN((LKH!$C$4-LKH!$G$4)/(LKH!$E$4-LKH!$G$4))))/49.8329)^Blad1!$E$61</f>
        <v>459.92759967249572</v>
      </c>
      <c r="E82" s="27">
        <f>Blad1!F81*(((LKH!$C$4-LKH!$E$4)/(LN((LKH!$C$4-LKH!$G$4)/(LKH!$E$4-LKH!$G$4))))/49.8329)^Blad1!$G$61</f>
        <v>584.38571588297441</v>
      </c>
      <c r="F82" s="27">
        <f>Blad1!H81*(((LKH!$C$4-LKH!$E$4)/(LN((LKH!$C$4-LKH!$G$4)/(LKH!$E$4-LKH!$G$4))))/49.8329)^Blad1!$I$61</f>
        <v>673.2622307390194</v>
      </c>
    </row>
    <row r="83" spans="2:6">
      <c r="B83" s="15">
        <v>3200</v>
      </c>
      <c r="C83" s="27">
        <f>Blad1!B82*(((LKH!$C$4-LKH!$E$4)/(LN((LKH!$C$4-LKH!$G$4)/(LKH!$E$4-LKH!$G$4))))/49.8329)^Blad1!$C$61</f>
        <v>368.00228189082748</v>
      </c>
      <c r="D83" s="27">
        <f>Blad1!D82*(((LKH!$C$4-LKH!$E$4)/(LN((LKH!$C$4-LKH!$G$4)/(LKH!$E$4-LKH!$G$4))))/49.8329)^Blad1!$E$61</f>
        <v>490.58943965066214</v>
      </c>
      <c r="E83" s="27">
        <f>Blad1!F82*(((LKH!$C$4-LKH!$E$4)/(LN((LKH!$C$4-LKH!$G$4)/(LKH!$E$4-LKH!$G$4))))/49.8329)^Blad1!$G$61</f>
        <v>623.34476360850601</v>
      </c>
      <c r="F83" s="27">
        <f>Blad1!H82*(((LKH!$C$4-LKH!$E$4)/(LN((LKH!$C$4-LKH!$G$4)/(LKH!$E$4-LKH!$G$4))))/49.8329)^Blad1!$I$61</f>
        <v>718.14637945495394</v>
      </c>
    </row>
    <row r="84" spans="2:6">
      <c r="B84" s="15">
        <v>3400</v>
      </c>
      <c r="C84" s="27">
        <f>Blad1!B83*(((LKH!$C$4-LKH!$E$4)/(LN((LKH!$C$4-LKH!$G$4)/(LKH!$E$4-LKH!$G$4))))/49.8329)^Blad1!$C$61</f>
        <v>391.00242450900419</v>
      </c>
      <c r="D84" s="27">
        <f>Blad1!D83*(((LKH!$C$4-LKH!$E$4)/(LN((LKH!$C$4-LKH!$G$4)/(LKH!$E$4-LKH!$G$4))))/49.8329)^Blad1!$E$61</f>
        <v>521.25127962882846</v>
      </c>
      <c r="E84" s="27">
        <f>Blad1!F83*(((LKH!$C$4-LKH!$E$4)/(LN((LKH!$C$4-LKH!$G$4)/(LKH!$E$4-LKH!$G$4))))/49.8329)^Blad1!$G$61</f>
        <v>662.30381133403773</v>
      </c>
      <c r="F84" s="27">
        <f>Blad1!H83*(((LKH!$C$4-LKH!$E$4)/(LN((LKH!$C$4-LKH!$G$4)/(LKH!$E$4-LKH!$G$4))))/49.8329)^Blad1!$I$61</f>
        <v>763.0305281708886</v>
      </c>
    </row>
    <row r="85" spans="2:6">
      <c r="B85" s="15">
        <v>3600</v>
      </c>
      <c r="C85" s="27">
        <f>Blad1!B84*(((LKH!$C$4-LKH!$E$4)/(LN((LKH!$C$4-LKH!$G$4)/(LKH!$E$4-LKH!$G$4))))/49.8329)^Blad1!$C$61</f>
        <v>391.00242450900419</v>
      </c>
      <c r="D85" s="27">
        <f>Blad1!D84*(((LKH!$C$4-LKH!$E$4)/(LN((LKH!$C$4-LKH!$G$4)/(LKH!$E$4-LKH!$G$4))))/49.8329)^Blad1!$E$61</f>
        <v>521.25127962882846</v>
      </c>
      <c r="E85" s="27">
        <f>Blad1!F84*(((LKH!$C$4-LKH!$E$4)/(LN((LKH!$C$4-LKH!$G$4)/(LKH!$E$4-LKH!$G$4))))/49.8329)^Blad1!$G$61</f>
        <v>662.30381133403773</v>
      </c>
      <c r="F85" s="27">
        <f>Blad1!H84*(((LKH!$C$4-LKH!$E$4)/(LN((LKH!$C$4-LKH!$G$4)/(LKH!$E$4-LKH!$G$4))))/49.8329)^Blad1!$I$61</f>
        <v>763.0305281708886</v>
      </c>
    </row>
    <row r="86" spans="2:6">
      <c r="B86" s="15">
        <v>3800</v>
      </c>
      <c r="C86" s="27">
        <f>Blad1!B85*(((LKH!$C$4-LKH!$E$4)/(LN((LKH!$C$4-LKH!$G$4)/(LKH!$E$4-LKH!$G$4))))/49.8329)^Blad1!$C$61</f>
        <v>414.0025671271809</v>
      </c>
      <c r="D86" s="27">
        <f>Blad1!D85*(((LKH!$C$4-LKH!$E$4)/(LN((LKH!$C$4-LKH!$G$4)/(LKH!$E$4-LKH!$G$4))))/49.8329)^Blad1!$E$61</f>
        <v>551.91311960699488</v>
      </c>
      <c r="E86" s="27">
        <f>Blad1!F85*(((LKH!$C$4-LKH!$E$4)/(LN((LKH!$C$4-LKH!$G$4)/(LKH!$E$4-LKH!$G$4))))/49.8329)^Blad1!$G$61</f>
        <v>701.26285905956934</v>
      </c>
      <c r="F86" s="27">
        <f>Blad1!H85*(((LKH!$C$4-LKH!$E$4)/(LN((LKH!$C$4-LKH!$G$4)/(LKH!$E$4-LKH!$G$4))))/49.8329)^Blad1!$I$61</f>
        <v>807.91467688682326</v>
      </c>
    </row>
    <row r="87" spans="2:6">
      <c r="B87" s="15">
        <v>4000</v>
      </c>
      <c r="C87" s="27">
        <f>Blad1!B86*(((LKH!$C$4-LKH!$E$4)/(LN((LKH!$C$4-LKH!$G$4)/(LKH!$E$4-LKH!$G$4))))/49.8329)^Blad1!$C$61</f>
        <v>460.00285236353432</v>
      </c>
      <c r="D87" s="27">
        <f>Blad1!D86*(((LKH!$C$4-LKH!$E$4)/(LN((LKH!$C$4-LKH!$G$4)/(LKH!$E$4-LKH!$G$4))))/49.8329)^Blad1!$E$61</f>
        <v>613.23679956332762</v>
      </c>
      <c r="E87" s="27">
        <f>Blad1!F86*(((LKH!$C$4-LKH!$E$4)/(LN((LKH!$C$4-LKH!$G$4)/(LKH!$E$4-LKH!$G$4))))/49.8329)^Blad1!$G$61</f>
        <v>779.18095451063255</v>
      </c>
      <c r="F87" s="27">
        <f>Blad1!H86*(((LKH!$C$4-LKH!$E$4)/(LN((LKH!$C$4-LKH!$G$4)/(LKH!$E$4-LKH!$G$4))))/49.8329)^Blad1!$I$61</f>
        <v>897.68297431869246</v>
      </c>
    </row>
    <row r="88" spans="2:6">
      <c r="B88" s="15">
        <v>4200</v>
      </c>
      <c r="C88" s="63" t="s">
        <v>15</v>
      </c>
      <c r="D88" s="27">
        <f>Blad1!D87*(((LKH!$C$4-LKH!$E$4)/(LN((LKH!$C$4-LKH!$G$4)/(LKH!$E$4-LKH!$G$4))))/49.8329)^Blad1!$E$61</f>
        <v>643.89863954149405</v>
      </c>
      <c r="E88" s="27">
        <f>Blad1!F87*(((LKH!$C$4-LKH!$E$4)/(LN((LKH!$C$4-LKH!$G$4)/(LKH!$E$4-LKH!$G$4))))/49.8329)^Blad1!$G$61</f>
        <v>818.14000223616415</v>
      </c>
      <c r="F88" s="27">
        <f>Blad1!H87*(((LKH!$C$4-LKH!$E$4)/(LN((LKH!$C$4-LKH!$G$4)/(LKH!$E$4-LKH!$G$4))))/49.8329)^Blad1!$I$61</f>
        <v>942.56712303462712</v>
      </c>
    </row>
    <row r="89" spans="2:6">
      <c r="B89" s="15">
        <v>4400</v>
      </c>
      <c r="C89" s="63" t="s">
        <v>15</v>
      </c>
      <c r="D89" s="27">
        <f>Blad1!D88*(((LKH!$C$4-LKH!$E$4)/(LN((LKH!$C$4-LKH!$G$4)/(LKH!$E$4-LKH!$G$4))))/49.8329)^Blad1!$E$61</f>
        <v>674.56047951966036</v>
      </c>
      <c r="E89" s="27">
        <f>Blad1!F88*(((LKH!$C$4-LKH!$E$4)/(LN((LKH!$C$4-LKH!$G$4)/(LKH!$E$4-LKH!$G$4))))/49.8329)^Blad1!$G$61</f>
        <v>857.09904996169587</v>
      </c>
      <c r="F89" s="27">
        <f>Blad1!H88*(((LKH!$C$4-LKH!$E$4)/(LN((LKH!$C$4-LKH!$G$4)/(LKH!$E$4-LKH!$G$4))))/49.8329)^Blad1!$I$61</f>
        <v>987.45127175056177</v>
      </c>
    </row>
    <row r="90" spans="2:6">
      <c r="B90" s="15">
        <v>4600</v>
      </c>
      <c r="C90" s="63" t="s">
        <v>15</v>
      </c>
      <c r="D90" s="27">
        <f>Blad1!D89*(((LKH!$C$4-LKH!$E$4)/(LN((LKH!$C$4-LKH!$G$4)/(LKH!$E$4-LKH!$G$4))))/49.8329)^Blad1!$E$61</f>
        <v>705.22231949782679</v>
      </c>
      <c r="E90" s="27">
        <f>Blad1!F89*(((LKH!$C$4-LKH!$E$4)/(LN((LKH!$C$4-LKH!$G$4)/(LKH!$E$4-LKH!$G$4))))/49.8329)^Blad1!$G$61</f>
        <v>896.05809768722747</v>
      </c>
      <c r="F90" s="27">
        <f>Blad1!H89*(((LKH!$C$4-LKH!$E$4)/(LN((LKH!$C$4-LKH!$G$4)/(LKH!$E$4-LKH!$G$4))))/49.8329)^Blad1!$I$61</f>
        <v>1032.3354204664963</v>
      </c>
    </row>
    <row r="91" spans="2:6">
      <c r="B91" s="15">
        <v>4800</v>
      </c>
      <c r="C91" s="63" t="s">
        <v>15</v>
      </c>
      <c r="D91" s="27">
        <f>Blad1!D90*(((LKH!$C$4-LKH!$E$4)/(LN((LKH!$C$4-LKH!$G$4)/(LKH!$E$4-LKH!$G$4))))/49.8329)^Blad1!$E$61</f>
        <v>735.88415947599321</v>
      </c>
      <c r="E91" s="27">
        <f>Blad1!F90*(((LKH!$C$4-LKH!$E$4)/(LN((LKH!$C$4-LKH!$G$4)/(LKH!$E$4-LKH!$G$4))))/49.8329)^Blad1!$G$61</f>
        <v>935.01714541275908</v>
      </c>
      <c r="F91" s="27">
        <f>Blad1!H90*(((LKH!$C$4-LKH!$E$4)/(LN((LKH!$C$4-LKH!$G$4)/(LKH!$E$4-LKH!$G$4))))/49.8329)^Blad1!$I$61</f>
        <v>1077.2195691824311</v>
      </c>
    </row>
    <row r="92" spans="2:6">
      <c r="B92" s="15">
        <v>5000</v>
      </c>
      <c r="C92" s="63" t="s">
        <v>15</v>
      </c>
      <c r="D92" s="27">
        <f>Blad1!D91*(((LKH!$C$4-LKH!$E$4)/(LN((LKH!$C$4-LKH!$G$4)/(LKH!$E$4-LKH!$G$4))))/49.8329)^Blad1!$E$61</f>
        <v>766.54599945415953</v>
      </c>
      <c r="E92" s="27">
        <f>Blad1!F91*(((LKH!$C$4-LKH!$E$4)/(LN((LKH!$C$4-LKH!$G$4)/(LKH!$E$4-LKH!$G$4))))/49.8329)^Blad1!$G$61</f>
        <v>973.97619313829068</v>
      </c>
      <c r="F92" s="27">
        <f>Blad1!H91*(((LKH!$C$4-LKH!$E$4)/(LN((LKH!$C$4-LKH!$G$4)/(LKH!$E$4-LKH!$G$4))))/49.8329)^Blad1!$I$61</f>
        <v>1122.1037178983656</v>
      </c>
    </row>
    <row r="93" spans="2:6">
      <c r="B93" s="15">
        <v>5200</v>
      </c>
      <c r="C93" s="63" t="s">
        <v>15</v>
      </c>
      <c r="D93" s="27">
        <f>Blad1!D92*(((LKH!$C$4-LKH!$E$4)/(LN((LKH!$C$4-LKH!$G$4)/(LKH!$E$4-LKH!$G$4))))/49.8329)^Blad1!$E$61</f>
        <v>797.20783943232595</v>
      </c>
      <c r="E93" s="27">
        <f>Blad1!F92*(((LKH!$C$4-LKH!$E$4)/(LN((LKH!$C$4-LKH!$G$4)/(LKH!$E$4-LKH!$G$4))))/49.8329)^Blad1!$G$61</f>
        <v>1012.9352408638224</v>
      </c>
      <c r="F93" s="27">
        <f>Blad1!H92*(((LKH!$C$4-LKH!$E$4)/(LN((LKH!$C$4-LKH!$G$4)/(LKH!$E$4-LKH!$G$4))))/49.8329)^Blad1!$I$61</f>
        <v>1166.9878666143002</v>
      </c>
    </row>
    <row r="94" spans="2:6">
      <c r="B94" s="15">
        <v>5400</v>
      </c>
      <c r="C94" s="63" t="s">
        <v>15</v>
      </c>
      <c r="D94" s="27">
        <f>Blad1!D93*(((LKH!$C$4-LKH!$E$4)/(LN((LKH!$C$4-LKH!$G$4)/(LKH!$E$4-LKH!$G$4))))/49.8329)^Blad1!$E$61</f>
        <v>827.86967941049227</v>
      </c>
      <c r="E94" s="27">
        <f>Blad1!F93*(((LKH!$C$4-LKH!$E$4)/(LN((LKH!$C$4-LKH!$G$4)/(LKH!$E$4-LKH!$G$4))))/49.8329)^Blad1!$G$61</f>
        <v>1051.8942885893539</v>
      </c>
      <c r="F94" s="27">
        <f>Blad1!H93*(((LKH!$C$4-LKH!$E$4)/(LN((LKH!$C$4-LKH!$G$4)/(LKH!$E$4-LKH!$G$4))))/49.8329)^Blad1!$I$61</f>
        <v>1211.8720153302349</v>
      </c>
    </row>
    <row r="95" spans="2:6">
      <c r="B95" s="15">
        <v>5600</v>
      </c>
      <c r="C95" s="63" t="s">
        <v>15</v>
      </c>
      <c r="D95" s="27">
        <f>Blad1!D94*(((LKH!$C$4-LKH!$E$4)/(LN((LKH!$C$4-LKH!$G$4)/(LKH!$E$4-LKH!$G$4))))/49.8329)^Blad1!$E$61</f>
        <v>858.53151938865869</v>
      </c>
      <c r="E95" s="27">
        <f>Blad1!F94*(((LKH!$C$4-LKH!$E$4)/(LN((LKH!$C$4-LKH!$G$4)/(LKH!$E$4-LKH!$G$4))))/49.8329)^Blad1!$G$61</f>
        <v>1090.8533363148856</v>
      </c>
      <c r="F95" s="27">
        <f>Blad1!H94*(((LKH!$C$4-LKH!$E$4)/(LN((LKH!$C$4-LKH!$G$4)/(LKH!$E$4-LKH!$G$4))))/49.8329)^Blad1!$I$61</f>
        <v>1256.7561640461695</v>
      </c>
    </row>
    <row r="96" spans="2:6">
      <c r="B96" s="15">
        <v>5800</v>
      </c>
      <c r="C96" s="63" t="s">
        <v>15</v>
      </c>
      <c r="D96" s="27">
        <f>Blad1!D95*(((LKH!$C$4-LKH!$E$4)/(LN((LKH!$C$4-LKH!$G$4)/(LKH!$E$4-LKH!$G$4))))/49.8329)^Blad1!$E$61</f>
        <v>889.19335936682512</v>
      </c>
      <c r="E96" s="27">
        <f>Blad1!F95*(((LKH!$C$4-LKH!$E$4)/(LN((LKH!$C$4-LKH!$G$4)/(LKH!$E$4-LKH!$G$4))))/49.8329)^Blad1!$G$61</f>
        <v>1129.8123840404173</v>
      </c>
      <c r="F96" s="27">
        <f>Blad1!H95*(((LKH!$C$4-LKH!$E$4)/(LN((LKH!$C$4-LKH!$G$4)/(LKH!$E$4-LKH!$G$4))))/49.8329)^Blad1!$I$61</f>
        <v>1301.640312762104</v>
      </c>
    </row>
    <row r="97" spans="2:17">
      <c r="B97" s="15">
        <v>6000</v>
      </c>
      <c r="C97" s="63" t="s">
        <v>15</v>
      </c>
      <c r="D97" s="27">
        <f>Blad1!D96*(((LKH!$C$4-LKH!$E$4)/(LN((LKH!$C$4-LKH!$G$4)/(LKH!$E$4-LKH!$G$4))))/49.8329)^Blad1!$E$61</f>
        <v>919.85519934499143</v>
      </c>
      <c r="E97" s="27">
        <f>Blad1!F96*(((LKH!$C$4-LKH!$E$4)/(LN((LKH!$C$4-LKH!$G$4)/(LKH!$E$4-LKH!$G$4))))/49.8329)^Blad1!$G$61</f>
        <v>1168.7714317659488</v>
      </c>
      <c r="F97" s="27">
        <f>Blad1!H96*(((LKH!$C$4-LKH!$E$4)/(LN((LKH!$C$4-LKH!$G$4)/(LKH!$E$4-LKH!$G$4))))/49.8329)^Blad1!$I$61</f>
        <v>1346.5244614780388</v>
      </c>
    </row>
    <row r="99" spans="2:17" ht="20" customHeight="1">
      <c r="B99" s="76" t="s">
        <v>24</v>
      </c>
      <c r="C99" s="77"/>
      <c r="D99" s="77"/>
      <c r="E99" s="77"/>
      <c r="F99" s="78"/>
    </row>
    <row r="100" spans="2:17" ht="20" customHeight="1">
      <c r="B100" s="24"/>
      <c r="C100" s="79" t="s">
        <v>26</v>
      </c>
      <c r="D100" s="79"/>
      <c r="E100" s="79"/>
      <c r="F100" s="79"/>
    </row>
    <row r="101" spans="2:17" ht="20" customHeight="1">
      <c r="B101" s="25" t="s">
        <v>27</v>
      </c>
      <c r="C101" s="26">
        <v>20</v>
      </c>
      <c r="D101" s="26">
        <v>30</v>
      </c>
      <c r="E101" s="26">
        <v>40</v>
      </c>
      <c r="F101" s="26">
        <v>50</v>
      </c>
      <c r="I101" s="48"/>
      <c r="J101" s="48"/>
      <c r="K101" s="48"/>
      <c r="L101" s="48"/>
      <c r="M101" s="48"/>
      <c r="N101" s="47"/>
      <c r="O101" s="47"/>
      <c r="P101" s="47"/>
    </row>
    <row r="102" spans="2:17" hidden="1">
      <c r="B102" s="15">
        <v>400</v>
      </c>
      <c r="C102" s="27">
        <f>Blad1!B101*(((LKH!$C$4-LKH!$E$4)/(LN((LKH!$C$4-LKH!$G$4)/(LKH!$E$4-LKH!$G$4))))/49.8329)^Blad1!$C$107</f>
        <v>61.782793244228166</v>
      </c>
      <c r="D102" s="27">
        <f>Blad1!D101*(((LKH!$C$4-LKH!$E$4)/(LN((LKH!$C$4-LKH!$G$4)/(LKH!$E$4-LKH!$G$4))))/49.8329)^Blad1!$E$107</f>
        <v>74.56405172846199</v>
      </c>
      <c r="E102" s="27">
        <f>Blad1!F101*(((LKH!$C$4-LKH!$E$4)/(LN((LKH!$C$4-LKH!$G$4)/(LKH!$E$4-LKH!$G$4))))/49.8329)^Blad1!$G$107</f>
        <v>89.976727472039414</v>
      </c>
      <c r="F102" s="27">
        <f>Blad1!H101*(((LKH!$C$4-LKH!$E$4)/(LN((LKH!$C$4-LKH!$G$4)/(LKH!$E$4-LKH!$G$4))))/49.8329)^Blad1!$I$107</f>
        <v>108.64182041845029</v>
      </c>
    </row>
    <row r="103" spans="2:17">
      <c r="B103" s="15">
        <v>500</v>
      </c>
      <c r="C103" s="27">
        <f>Blad1!B102*(((LKH!$C$4-LKH!$E$4)/(LN((LKH!$C$4-LKH!$G$4)/(LKH!$E$4-LKH!$G$4))))/49.8329)^Blad1!$C$107</f>
        <v>77.228491555285203</v>
      </c>
      <c r="D103" s="27">
        <f>Blad1!D102*(((LKH!$C$4-LKH!$E$4)/(LN((LKH!$C$4-LKH!$G$4)/(LKH!$E$4-LKH!$G$4))))/49.8329)^Blad1!$E$107</f>
        <v>93.205064660577492</v>
      </c>
      <c r="E103" s="27">
        <f>Blad1!F102*(((LKH!$C$4-LKH!$E$4)/(LN((LKH!$C$4-LKH!$G$4)/(LKH!$E$4-LKH!$G$4))))/49.8329)^Blad1!$G$107</f>
        <v>112.47090934004926</v>
      </c>
      <c r="F103" s="27">
        <f>Blad1!H102*(((LKH!$C$4-LKH!$E$4)/(LN((LKH!$C$4-LKH!$G$4)/(LKH!$E$4-LKH!$G$4))))/49.8329)^Blad1!$I$107</f>
        <v>135.80227552306286</v>
      </c>
    </row>
    <row r="104" spans="2:17">
      <c r="B104" s="15">
        <v>600</v>
      </c>
      <c r="C104" s="27">
        <f>Blad1!B103*(((LKH!$C$4-LKH!$E$4)/(LN((LKH!$C$4-LKH!$G$4)/(LKH!$E$4-LKH!$G$4))))/49.8329)^Blad1!$C$107</f>
        <v>92.674189866342246</v>
      </c>
      <c r="D104" s="27">
        <f>Blad1!D103*(((LKH!$C$4-LKH!$E$4)/(LN((LKH!$C$4-LKH!$G$4)/(LKH!$E$4-LKH!$G$4))))/49.8329)^Blad1!$E$107</f>
        <v>111.84607759269299</v>
      </c>
      <c r="E104" s="27">
        <f>Blad1!F103*(((LKH!$C$4-LKH!$E$4)/(LN((LKH!$C$4-LKH!$G$4)/(LKH!$E$4-LKH!$G$4))))/49.8329)^Blad1!$G$107</f>
        <v>134.96509120805911</v>
      </c>
      <c r="F104" s="27">
        <f>Blad1!H103*(((LKH!$C$4-LKH!$E$4)/(LN((LKH!$C$4-LKH!$G$4)/(LKH!$E$4-LKH!$G$4))))/49.8329)^Blad1!$I$107</f>
        <v>162.96273062767546</v>
      </c>
    </row>
    <row r="105" spans="2:17">
      <c r="B105" s="15">
        <v>700</v>
      </c>
      <c r="C105" s="27">
        <f>Blad1!B104*(((LKH!$C$4-LKH!$E$4)/(LN((LKH!$C$4-LKH!$G$4)/(LKH!$E$4-LKH!$G$4))))/49.8329)^Blad1!$C$107</f>
        <v>108.11988817739929</v>
      </c>
      <c r="D105" s="27">
        <f>Blad1!D104*(((LKH!$C$4-LKH!$E$4)/(LN((LKH!$C$4-LKH!$G$4)/(LKH!$E$4-LKH!$G$4))))/49.8329)^Blad1!$E$107</f>
        <v>130.48709052480848</v>
      </c>
      <c r="E105" s="27">
        <f>Blad1!F104*(((LKH!$C$4-LKH!$E$4)/(LN((LKH!$C$4-LKH!$G$4)/(LKH!$E$4-LKH!$G$4))))/49.8329)^Blad1!$G$107</f>
        <v>157.45927307606897</v>
      </c>
      <c r="F105" s="27">
        <f>Blad1!H104*(((LKH!$C$4-LKH!$E$4)/(LN((LKH!$C$4-LKH!$G$4)/(LKH!$E$4-LKH!$G$4))))/49.8329)^Blad1!$I$107</f>
        <v>190.12318573228802</v>
      </c>
    </row>
    <row r="106" spans="2:17">
      <c r="B106" s="15">
        <v>800</v>
      </c>
      <c r="C106" s="27">
        <f>Blad1!B105*(((LKH!$C$4-LKH!$E$4)/(LN((LKH!$C$4-LKH!$G$4)/(LKH!$E$4-LKH!$G$4))))/49.8329)^Blad1!$C$107</f>
        <v>123.56558648845633</v>
      </c>
      <c r="D106" s="27">
        <f>Blad1!D105*(((LKH!$C$4-LKH!$E$4)/(LN((LKH!$C$4-LKH!$G$4)/(LKH!$E$4-LKH!$G$4))))/49.8329)^Blad1!$E$107</f>
        <v>149.12810345692398</v>
      </c>
      <c r="E106" s="27">
        <f>Blad1!F105*(((LKH!$C$4-LKH!$E$4)/(LN((LKH!$C$4-LKH!$G$4)/(LKH!$E$4-LKH!$G$4))))/49.8329)^Blad1!$G$107</f>
        <v>179.95345494407883</v>
      </c>
      <c r="F106" s="27">
        <f>Blad1!H105*(((LKH!$C$4-LKH!$E$4)/(LN((LKH!$C$4-LKH!$G$4)/(LKH!$E$4-LKH!$G$4))))/49.8329)^Blad1!$I$107</f>
        <v>217.28364083690059</v>
      </c>
    </row>
    <row r="107" spans="2:17">
      <c r="B107" s="15">
        <v>900</v>
      </c>
      <c r="C107" s="27">
        <f>Blad1!B106*(((LKH!$C$4-LKH!$E$4)/(LN((LKH!$C$4-LKH!$G$4)/(LKH!$E$4-LKH!$G$4))))/49.8329)^Blad1!$C$107</f>
        <v>139.01128479951336</v>
      </c>
      <c r="D107" s="27">
        <f>Blad1!D106*(((LKH!$C$4-LKH!$E$4)/(LN((LKH!$C$4-LKH!$G$4)/(LKH!$E$4-LKH!$G$4))))/49.8329)^Blad1!$E$107</f>
        <v>167.76911638903948</v>
      </c>
      <c r="E107" s="27">
        <f>Blad1!F106*(((LKH!$C$4-LKH!$E$4)/(LN((LKH!$C$4-LKH!$G$4)/(LKH!$E$4-LKH!$G$4))))/49.8329)^Blad1!$G$107</f>
        <v>202.44763681208869</v>
      </c>
      <c r="F107" s="27">
        <f>Blad1!H106*(((LKH!$C$4-LKH!$E$4)/(LN((LKH!$C$4-LKH!$G$4)/(LKH!$E$4-LKH!$G$4))))/49.8329)^Blad1!$I$107</f>
        <v>244.44409594151315</v>
      </c>
    </row>
    <row r="108" spans="2:17">
      <c r="B108" s="15">
        <v>1000</v>
      </c>
      <c r="C108" s="27">
        <f>Blad1!B107*(((LKH!$C$4-LKH!$E$4)/(LN((LKH!$C$4-LKH!$G$4)/(LKH!$E$4-LKH!$G$4))))/49.8329)^Blad1!$C$107</f>
        <v>154.45698311057041</v>
      </c>
      <c r="D108" s="27">
        <f>Blad1!D107*(((LKH!$C$4-LKH!$E$4)/(LN((LKH!$C$4-LKH!$G$4)/(LKH!$E$4-LKH!$G$4))))/49.8329)^Blad1!$E$107</f>
        <v>186.41012932115498</v>
      </c>
      <c r="E108" s="27">
        <f>Blad1!F107*(((LKH!$C$4-LKH!$E$4)/(LN((LKH!$C$4-LKH!$G$4)/(LKH!$E$4-LKH!$G$4))))/49.8329)^Blad1!$G$107</f>
        <v>224.94181868009852</v>
      </c>
      <c r="F108" s="27">
        <f>Blad1!H107*(((LKH!$C$4-LKH!$E$4)/(LN((LKH!$C$4-LKH!$G$4)/(LKH!$E$4-LKH!$G$4))))/49.8329)^Blad1!$I$107</f>
        <v>271.60455104612572</v>
      </c>
      <c r="I108" s="40"/>
    </row>
    <row r="109" spans="2:17">
      <c r="B109" s="15">
        <v>1100</v>
      </c>
      <c r="C109" s="27">
        <f>Blad1!B108*(((LKH!$C$4-LKH!$E$4)/(LN((LKH!$C$4-LKH!$G$4)/(LKH!$E$4-LKH!$G$4))))/49.8329)^Blad1!$C$107</f>
        <v>169.90268142162745</v>
      </c>
      <c r="D109" s="27">
        <f>Blad1!D108*(((LKH!$C$4-LKH!$E$4)/(LN((LKH!$C$4-LKH!$G$4)/(LKH!$E$4-LKH!$G$4))))/49.8329)^Blad1!$E$107</f>
        <v>205.05114225327048</v>
      </c>
      <c r="E109" s="27">
        <f>Blad1!F108*(((LKH!$C$4-LKH!$E$4)/(LN((LKH!$C$4-LKH!$G$4)/(LKH!$E$4-LKH!$G$4))))/49.8329)^Blad1!$G$107</f>
        <v>247.43600054810838</v>
      </c>
      <c r="F109" s="27">
        <f>Blad1!H108*(((LKH!$C$4-LKH!$E$4)/(LN((LKH!$C$4-LKH!$G$4)/(LKH!$E$4-LKH!$G$4))))/49.8329)^Blad1!$I$107</f>
        <v>298.76500615073832</v>
      </c>
      <c r="I109" s="40"/>
    </row>
    <row r="110" spans="2:17">
      <c r="B110" s="15">
        <v>1200</v>
      </c>
      <c r="C110" s="27">
        <f>Blad1!B109*(((LKH!$C$4-LKH!$E$4)/(LN((LKH!$C$4-LKH!$G$4)/(LKH!$E$4-LKH!$G$4))))/49.8329)^Blad1!$C$107</f>
        <v>185.34837973268449</v>
      </c>
      <c r="D110" s="27">
        <f>Blad1!D109*(((LKH!$C$4-LKH!$E$4)/(LN((LKH!$C$4-LKH!$G$4)/(LKH!$E$4-LKH!$G$4))))/49.8329)^Blad1!$E$107</f>
        <v>223.69215518538599</v>
      </c>
      <c r="E110" s="27">
        <f>Blad1!F109*(((LKH!$C$4-LKH!$E$4)/(LN((LKH!$C$4-LKH!$G$4)/(LKH!$E$4-LKH!$G$4))))/49.8329)^Blad1!$G$107</f>
        <v>269.93018241611821</v>
      </c>
      <c r="F110" s="27">
        <f>Blad1!H109*(((LKH!$C$4-LKH!$E$4)/(LN((LKH!$C$4-LKH!$G$4)/(LKH!$E$4-LKH!$G$4))))/49.8329)^Blad1!$I$107</f>
        <v>325.92546125535091</v>
      </c>
      <c r="I110" s="40"/>
    </row>
    <row r="111" spans="2:17">
      <c r="B111" s="15">
        <v>1300</v>
      </c>
      <c r="C111" s="27">
        <f>Blad1!B110*(((LKH!$C$4-LKH!$E$4)/(LN((LKH!$C$4-LKH!$G$4)/(LKH!$E$4-LKH!$G$4))))/49.8329)^Blad1!$C$107</f>
        <v>200.79407804374154</v>
      </c>
      <c r="D111" s="27">
        <f>Blad1!D110*(((LKH!$C$4-LKH!$E$4)/(LN((LKH!$C$4-LKH!$G$4)/(LKH!$E$4-LKH!$G$4))))/49.8329)^Blad1!$E$107</f>
        <v>242.33316811750149</v>
      </c>
      <c r="E111" s="27">
        <f>Blad1!F110*(((LKH!$C$4-LKH!$E$4)/(LN((LKH!$C$4-LKH!$G$4)/(LKH!$E$4-LKH!$G$4))))/49.8329)^Blad1!$G$107</f>
        <v>292.4243642841281</v>
      </c>
      <c r="F111" s="27">
        <f>Blad1!H110*(((LKH!$C$4-LKH!$E$4)/(LN((LKH!$C$4-LKH!$G$4)/(LKH!$E$4-LKH!$G$4))))/49.8329)^Blad1!$I$107</f>
        <v>353.08591635996345</v>
      </c>
      <c r="I111" s="64"/>
      <c r="J111" s="65"/>
      <c r="K111" s="65"/>
      <c r="L111" s="65"/>
      <c r="M111" s="65"/>
      <c r="N111" s="65"/>
      <c r="O111" s="65"/>
      <c r="P111" s="65"/>
      <c r="Q111" s="65"/>
    </row>
    <row r="112" spans="2:17">
      <c r="B112" s="15">
        <v>1400</v>
      </c>
      <c r="C112" s="27">
        <f>Blad1!B111*(((LKH!$C$4-LKH!$E$4)/(LN((LKH!$C$4-LKH!$G$4)/(LKH!$E$4-LKH!$G$4))))/49.8329)^Blad1!$C$107</f>
        <v>216.23977635479858</v>
      </c>
      <c r="D112" s="27">
        <f>Blad1!D111*(((LKH!$C$4-LKH!$E$4)/(LN((LKH!$C$4-LKH!$G$4)/(LKH!$E$4-LKH!$G$4))))/49.8329)^Blad1!$E$107</f>
        <v>260.97418104961696</v>
      </c>
      <c r="E112" s="27">
        <f>Blad1!F111*(((LKH!$C$4-LKH!$E$4)/(LN((LKH!$C$4-LKH!$G$4)/(LKH!$E$4-LKH!$G$4))))/49.8329)^Blad1!$G$107</f>
        <v>314.91854615213794</v>
      </c>
      <c r="F112" s="27">
        <f>Blad1!H111*(((LKH!$C$4-LKH!$E$4)/(LN((LKH!$C$4-LKH!$G$4)/(LKH!$E$4-LKH!$G$4))))/49.8329)^Blad1!$I$107</f>
        <v>380.24637146457604</v>
      </c>
      <c r="I112" s="40"/>
    </row>
    <row r="113" spans="2:9">
      <c r="B113" s="15">
        <v>1500</v>
      </c>
      <c r="C113" s="27">
        <f>Blad1!B112*(((LKH!$C$4-LKH!$E$4)/(LN((LKH!$C$4-LKH!$G$4)/(LKH!$E$4-LKH!$G$4))))/49.8329)^Blad1!$C$107</f>
        <v>231.68547466585562</v>
      </c>
      <c r="D113" s="27">
        <f>Blad1!D112*(((LKH!$C$4-LKH!$E$4)/(LN((LKH!$C$4-LKH!$G$4)/(LKH!$E$4-LKH!$G$4))))/49.8329)^Blad1!$E$107</f>
        <v>279.61519398173249</v>
      </c>
      <c r="E113" s="27">
        <f>Blad1!F112*(((LKH!$C$4-LKH!$E$4)/(LN((LKH!$C$4-LKH!$G$4)/(LKH!$E$4-LKH!$G$4))))/49.8329)^Blad1!$G$107</f>
        <v>337.41272802014777</v>
      </c>
      <c r="F113" s="27">
        <f>Blad1!H112*(((LKH!$C$4-LKH!$E$4)/(LN((LKH!$C$4-LKH!$G$4)/(LKH!$E$4-LKH!$G$4))))/49.8329)^Blad1!$I$107</f>
        <v>407.40682656918858</v>
      </c>
      <c r="I113" s="40"/>
    </row>
    <row r="114" spans="2:9">
      <c r="B114" s="15">
        <v>1600</v>
      </c>
      <c r="C114" s="27">
        <f>Blad1!B113*(((LKH!$C$4-LKH!$E$4)/(LN((LKH!$C$4-LKH!$G$4)/(LKH!$E$4-LKH!$G$4))))/49.8329)^Blad1!$C$107</f>
        <v>247.13117297691267</v>
      </c>
      <c r="D114" s="27">
        <f>Blad1!D113*(((LKH!$C$4-LKH!$E$4)/(LN((LKH!$C$4-LKH!$G$4)/(LKH!$E$4-LKH!$G$4))))/49.8329)^Blad1!$E$107</f>
        <v>298.25620691384796</v>
      </c>
      <c r="E114" s="27">
        <f>Blad1!F113*(((LKH!$C$4-LKH!$E$4)/(LN((LKH!$C$4-LKH!$G$4)/(LKH!$E$4-LKH!$G$4))))/49.8329)^Blad1!$G$107</f>
        <v>359.90690988815766</v>
      </c>
      <c r="F114" s="27">
        <f>Blad1!H113*(((LKH!$C$4-LKH!$E$4)/(LN((LKH!$C$4-LKH!$G$4)/(LKH!$E$4-LKH!$G$4))))/49.8329)^Blad1!$I$107</f>
        <v>434.56728167380118</v>
      </c>
    </row>
    <row r="115" spans="2:9">
      <c r="B115" s="15">
        <v>1700</v>
      </c>
      <c r="C115" s="27">
        <f>Blad1!B114*(((LKH!$C$4-LKH!$E$4)/(LN((LKH!$C$4-LKH!$G$4)/(LKH!$E$4-LKH!$G$4))))/49.8329)^Blad1!$C$107</f>
        <v>262.57687128796971</v>
      </c>
      <c r="D115" s="27">
        <f>Blad1!D114*(((LKH!$C$4-LKH!$E$4)/(LN((LKH!$C$4-LKH!$G$4)/(LKH!$E$4-LKH!$G$4))))/49.8329)^Blad1!$E$107</f>
        <v>316.89721984596349</v>
      </c>
      <c r="E115" s="27">
        <f>Blad1!F114*(((LKH!$C$4-LKH!$E$4)/(LN((LKH!$C$4-LKH!$G$4)/(LKH!$E$4-LKH!$G$4))))/49.8329)^Blad1!$G$107</f>
        <v>382.40109175616749</v>
      </c>
      <c r="F115" s="27">
        <f>Blad1!H114*(((LKH!$C$4-LKH!$E$4)/(LN((LKH!$C$4-LKH!$G$4)/(LKH!$E$4-LKH!$G$4))))/49.8329)^Blad1!$I$107</f>
        <v>461.72773677841377</v>
      </c>
    </row>
    <row r="116" spans="2:9">
      <c r="B116" s="15">
        <v>1800</v>
      </c>
      <c r="C116" s="27">
        <f>Blad1!B115*(((LKH!$C$4-LKH!$E$4)/(LN((LKH!$C$4-LKH!$G$4)/(LKH!$E$4-LKH!$G$4))))/49.8329)^Blad1!$C$107</f>
        <v>278.02256959902672</v>
      </c>
      <c r="D116" s="27">
        <f>Blad1!D115*(((LKH!$C$4-LKH!$E$4)/(LN((LKH!$C$4-LKH!$G$4)/(LKH!$E$4-LKH!$G$4))))/49.8329)^Blad1!$E$107</f>
        <v>335.53823277807896</v>
      </c>
      <c r="E116" s="27">
        <f>Blad1!F115*(((LKH!$C$4-LKH!$E$4)/(LN((LKH!$C$4-LKH!$G$4)/(LKH!$E$4-LKH!$G$4))))/49.8329)^Blad1!$G$107</f>
        <v>404.89527362417738</v>
      </c>
      <c r="F116" s="27">
        <f>Blad1!H115*(((LKH!$C$4-LKH!$E$4)/(LN((LKH!$C$4-LKH!$G$4)/(LKH!$E$4-LKH!$G$4))))/49.8329)^Blad1!$I$107</f>
        <v>488.88819188302631</v>
      </c>
    </row>
    <row r="117" spans="2:9">
      <c r="B117" s="15">
        <v>1900</v>
      </c>
      <c r="C117" s="27">
        <f>Blad1!B116*(((LKH!$C$4-LKH!$E$4)/(LN((LKH!$C$4-LKH!$G$4)/(LKH!$E$4-LKH!$G$4))))/49.8329)^Blad1!$C$107</f>
        <v>293.4682679100838</v>
      </c>
      <c r="D117" s="27">
        <f>Blad1!D116*(((LKH!$C$4-LKH!$E$4)/(LN((LKH!$C$4-LKH!$G$4)/(LKH!$E$4-LKH!$G$4))))/49.8329)^Blad1!$E$107</f>
        <v>354.17924571019449</v>
      </c>
      <c r="E117" s="27">
        <f>Blad1!F116*(((LKH!$C$4-LKH!$E$4)/(LN((LKH!$C$4-LKH!$G$4)/(LKH!$E$4-LKH!$G$4))))/49.8329)^Blad1!$G$107</f>
        <v>427.38945549218721</v>
      </c>
      <c r="F117" s="27">
        <f>Blad1!H116*(((LKH!$C$4-LKH!$E$4)/(LN((LKH!$C$4-LKH!$G$4)/(LKH!$E$4-LKH!$G$4))))/49.8329)^Blad1!$I$107</f>
        <v>516.0486469876389</v>
      </c>
    </row>
    <row r="118" spans="2:9">
      <c r="B118" s="15">
        <v>2000</v>
      </c>
      <c r="C118" s="27">
        <f>Blad1!B117*(((LKH!$C$4-LKH!$E$4)/(LN((LKH!$C$4-LKH!$G$4)/(LKH!$E$4-LKH!$G$4))))/49.8329)^Blad1!$C$107</f>
        <v>308.91396622114081</v>
      </c>
      <c r="D118" s="27">
        <f>Blad1!D117*(((LKH!$C$4-LKH!$E$4)/(LN((LKH!$C$4-LKH!$G$4)/(LKH!$E$4-LKH!$G$4))))/49.8329)^Blad1!$E$107</f>
        <v>372.82025864230997</v>
      </c>
      <c r="E118" s="27">
        <f>Blad1!F117*(((LKH!$C$4-LKH!$E$4)/(LN((LKH!$C$4-LKH!$G$4)/(LKH!$E$4-LKH!$G$4))))/49.8329)^Blad1!$G$107</f>
        <v>449.88363736019704</v>
      </c>
      <c r="F118" s="27">
        <f>Blad1!H117*(((LKH!$C$4-LKH!$E$4)/(LN((LKH!$C$4-LKH!$G$4)/(LKH!$E$4-LKH!$G$4))))/49.8329)^Blad1!$I$107</f>
        <v>543.20910209225144</v>
      </c>
    </row>
    <row r="119" spans="2:9">
      <c r="B119" s="15">
        <v>2100</v>
      </c>
      <c r="C119" s="27">
        <f>Blad1!B118*(((LKH!$C$4-LKH!$E$4)/(LN((LKH!$C$4-LKH!$G$4)/(LKH!$E$4-LKH!$G$4))))/49.8329)^Blad1!$C$107</f>
        <v>324.35966453219788</v>
      </c>
      <c r="D119" s="27">
        <f>Blad1!D118*(((LKH!$C$4-LKH!$E$4)/(LN((LKH!$C$4-LKH!$G$4)/(LKH!$E$4-LKH!$G$4))))/49.8329)^Blad1!$E$107</f>
        <v>391.4612715744255</v>
      </c>
      <c r="E119" s="27">
        <f>Blad1!F118*(((LKH!$C$4-LKH!$E$4)/(LN((LKH!$C$4-LKH!$G$4)/(LKH!$E$4-LKH!$G$4))))/49.8329)^Blad1!$G$107</f>
        <v>472.37781922820693</v>
      </c>
      <c r="F119" s="27">
        <f>Blad1!H118*(((LKH!$C$4-LKH!$E$4)/(LN((LKH!$C$4-LKH!$G$4)/(LKH!$E$4-LKH!$G$4))))/49.8329)^Blad1!$I$107</f>
        <v>570.36955719686409</v>
      </c>
    </row>
    <row r="120" spans="2:9">
      <c r="B120" s="15">
        <v>2200</v>
      </c>
      <c r="C120" s="27">
        <f>Blad1!B119*(((LKH!$C$4-LKH!$E$4)/(LN((LKH!$C$4-LKH!$G$4)/(LKH!$E$4-LKH!$G$4))))/49.8329)^Blad1!$C$107</f>
        <v>339.8053628432549</v>
      </c>
      <c r="D120" s="27">
        <f>Blad1!D119*(((LKH!$C$4-LKH!$E$4)/(LN((LKH!$C$4-LKH!$G$4)/(LKH!$E$4-LKH!$G$4))))/49.8329)^Blad1!$E$107</f>
        <v>410.10228450654097</v>
      </c>
      <c r="E120" s="27">
        <f>Blad1!F119*(((LKH!$C$4-LKH!$E$4)/(LN((LKH!$C$4-LKH!$G$4)/(LKH!$E$4-LKH!$G$4))))/49.8329)^Blad1!$G$107</f>
        <v>494.87200109621676</v>
      </c>
      <c r="F120" s="27">
        <f>Blad1!H119*(((LKH!$C$4-LKH!$E$4)/(LN((LKH!$C$4-LKH!$G$4)/(LKH!$E$4-LKH!$G$4))))/49.8329)^Blad1!$I$107</f>
        <v>597.53001230147663</v>
      </c>
    </row>
    <row r="121" spans="2:9">
      <c r="B121" s="15">
        <v>2300</v>
      </c>
      <c r="C121" s="27">
        <f>Blad1!B120*(((LKH!$C$4-LKH!$E$4)/(LN((LKH!$C$4-LKH!$G$4)/(LKH!$E$4-LKH!$G$4))))/49.8329)^Blad1!$C$107</f>
        <v>355.25106115431191</v>
      </c>
      <c r="D121" s="27">
        <f>Blad1!D120*(((LKH!$C$4-LKH!$E$4)/(LN((LKH!$C$4-LKH!$G$4)/(LKH!$E$4-LKH!$G$4))))/49.8329)^Blad1!$E$107</f>
        <v>428.7432974386565</v>
      </c>
      <c r="E121" s="27">
        <f>Blad1!F120*(((LKH!$C$4-LKH!$E$4)/(LN((LKH!$C$4-LKH!$G$4)/(LKH!$E$4-LKH!$G$4))))/49.8329)^Blad1!$G$107</f>
        <v>517.3661829642266</v>
      </c>
      <c r="F121" s="27">
        <f>Blad1!H120*(((LKH!$C$4-LKH!$E$4)/(LN((LKH!$C$4-LKH!$G$4)/(LKH!$E$4-LKH!$G$4))))/49.8329)^Blad1!$I$107</f>
        <v>624.69046740608917</v>
      </c>
    </row>
    <row r="122" spans="2:9">
      <c r="B122" s="15">
        <v>2400</v>
      </c>
      <c r="C122" s="27">
        <f>Blad1!B121*(((LKH!$C$4-LKH!$E$4)/(LN((LKH!$C$4-LKH!$G$4)/(LKH!$E$4-LKH!$G$4))))/49.8329)^Blad1!$C$107</f>
        <v>370.69675946536898</v>
      </c>
      <c r="D122" s="27">
        <f>Blad1!D121*(((LKH!$C$4-LKH!$E$4)/(LN((LKH!$C$4-LKH!$G$4)/(LKH!$E$4-LKH!$G$4))))/49.8329)^Blad1!$E$107</f>
        <v>447.38431037077197</v>
      </c>
      <c r="E122" s="27">
        <f>Blad1!F121*(((LKH!$C$4-LKH!$E$4)/(LN((LKH!$C$4-LKH!$G$4)/(LKH!$E$4-LKH!$G$4))))/49.8329)^Blad1!$G$107</f>
        <v>539.86036483223643</v>
      </c>
      <c r="F122" s="27">
        <f>Blad1!H121*(((LKH!$C$4-LKH!$E$4)/(LN((LKH!$C$4-LKH!$G$4)/(LKH!$E$4-LKH!$G$4))))/49.8329)^Blad1!$I$107</f>
        <v>651.85092251070182</v>
      </c>
    </row>
    <row r="123" spans="2:9">
      <c r="B123" s="15">
        <v>2500</v>
      </c>
      <c r="C123" s="27">
        <f>Blad1!B122*(((LKH!$C$4-LKH!$E$4)/(LN((LKH!$C$4-LKH!$G$4)/(LKH!$E$4-LKH!$G$4))))/49.8329)^Blad1!$C$107</f>
        <v>386.142457776426</v>
      </c>
      <c r="D123" s="27">
        <f>Blad1!D122*(((LKH!$C$4-LKH!$E$4)/(LN((LKH!$C$4-LKH!$G$4)/(LKH!$E$4-LKH!$G$4))))/49.8329)^Blad1!$E$107</f>
        <v>466.02532330288744</v>
      </c>
      <c r="E123" s="27">
        <f>Blad1!F122*(((LKH!$C$4-LKH!$E$4)/(LN((LKH!$C$4-LKH!$G$4)/(LKH!$E$4-LKH!$G$4))))/49.8329)^Blad1!$G$107</f>
        <v>562.35454670024637</v>
      </c>
      <c r="F123" s="27">
        <f>Blad1!H122*(((LKH!$C$4-LKH!$E$4)/(LN((LKH!$C$4-LKH!$G$4)/(LKH!$E$4-LKH!$G$4))))/49.8329)^Blad1!$I$107</f>
        <v>679.01137761531436</v>
      </c>
    </row>
    <row r="124" spans="2:9">
      <c r="B124" s="15">
        <v>2600</v>
      </c>
      <c r="C124" s="27">
        <f>Blad1!B123*(((LKH!$C$4-LKH!$E$4)/(LN((LKH!$C$4-LKH!$G$4)/(LKH!$E$4-LKH!$G$4))))/49.8329)^Blad1!$C$107</f>
        <v>401.58815608748307</v>
      </c>
      <c r="D124" s="27">
        <f>Blad1!D123*(((LKH!$C$4-LKH!$E$4)/(LN((LKH!$C$4-LKH!$G$4)/(LKH!$E$4-LKH!$G$4))))/49.8329)^Blad1!$E$107</f>
        <v>484.66633623500297</v>
      </c>
      <c r="E124" s="27">
        <f>Blad1!F123*(((LKH!$C$4-LKH!$E$4)/(LN((LKH!$C$4-LKH!$G$4)/(LKH!$E$4-LKH!$G$4))))/49.8329)^Blad1!$G$107</f>
        <v>584.84872856825621</v>
      </c>
      <c r="F124" s="27">
        <f>Blad1!H123*(((LKH!$C$4-LKH!$E$4)/(LN((LKH!$C$4-LKH!$G$4)/(LKH!$E$4-LKH!$G$4))))/49.8329)^Blad1!$I$107</f>
        <v>706.1718327199269</v>
      </c>
    </row>
    <row r="125" spans="2:9">
      <c r="B125" s="15">
        <v>2700</v>
      </c>
      <c r="C125" s="27">
        <f>Blad1!B124*(((LKH!$C$4-LKH!$E$4)/(LN((LKH!$C$4-LKH!$G$4)/(LKH!$E$4-LKH!$G$4))))/49.8329)^Blad1!$C$107</f>
        <v>417.03385439854009</v>
      </c>
      <c r="D125" s="27">
        <f>Blad1!D124*(((LKH!$C$4-LKH!$E$4)/(LN((LKH!$C$4-LKH!$G$4)/(LKH!$E$4-LKH!$G$4))))/49.8329)^Blad1!$E$107</f>
        <v>503.30734916711845</v>
      </c>
      <c r="E125" s="27">
        <f>Blad1!F124*(((LKH!$C$4-LKH!$E$4)/(LN((LKH!$C$4-LKH!$G$4)/(LKH!$E$4-LKH!$G$4))))/49.8329)^Blad1!$G$107</f>
        <v>607.34291043626604</v>
      </c>
      <c r="F125" s="27">
        <f>Blad1!H124*(((LKH!$C$4-LKH!$E$4)/(LN((LKH!$C$4-LKH!$G$4)/(LKH!$E$4-LKH!$G$4))))/49.8329)^Blad1!$I$107</f>
        <v>733.33228782453943</v>
      </c>
    </row>
    <row r="126" spans="2:9">
      <c r="B126" s="15">
        <v>2800</v>
      </c>
      <c r="C126" s="27">
        <f>Blad1!B125*(((LKH!$C$4-LKH!$E$4)/(LN((LKH!$C$4-LKH!$G$4)/(LKH!$E$4-LKH!$G$4))))/49.8329)^Blad1!$C$107</f>
        <v>432.47955270959716</v>
      </c>
      <c r="D126" s="27">
        <f>Blad1!D125*(((LKH!$C$4-LKH!$E$4)/(LN((LKH!$C$4-LKH!$G$4)/(LKH!$E$4-LKH!$G$4))))/49.8329)^Blad1!$E$107</f>
        <v>521.94836209923392</v>
      </c>
      <c r="E126" s="27">
        <f>Blad1!F125*(((LKH!$C$4-LKH!$E$4)/(LN((LKH!$C$4-LKH!$G$4)/(LKH!$E$4-LKH!$G$4))))/49.8329)^Blad1!$G$107</f>
        <v>629.83709230427587</v>
      </c>
      <c r="F126" s="27">
        <f>Blad1!H125*(((LKH!$C$4-LKH!$E$4)/(LN((LKH!$C$4-LKH!$G$4)/(LKH!$E$4-LKH!$G$4))))/49.8329)^Blad1!$I$107</f>
        <v>760.49274292915209</v>
      </c>
    </row>
    <row r="127" spans="2:9">
      <c r="B127" s="15">
        <v>2900</v>
      </c>
      <c r="C127" s="27">
        <f>Blad1!B126*(((LKH!$C$4-LKH!$E$4)/(LN((LKH!$C$4-LKH!$G$4)/(LKH!$E$4-LKH!$G$4))))/49.8329)^Blad1!$C$107</f>
        <v>447.92525102065417</v>
      </c>
      <c r="D127" s="27">
        <f>Blad1!D126*(((LKH!$C$4-LKH!$E$4)/(LN((LKH!$C$4-LKH!$G$4)/(LKH!$E$4-LKH!$G$4))))/49.8329)^Blad1!$E$107</f>
        <v>540.5893750313495</v>
      </c>
      <c r="E127" s="27">
        <f>Blad1!F126*(((LKH!$C$4-LKH!$E$4)/(LN((LKH!$C$4-LKH!$G$4)/(LKH!$E$4-LKH!$G$4))))/49.8329)^Blad1!$G$107</f>
        <v>652.3312741722857</v>
      </c>
      <c r="F127" s="27">
        <f>Blad1!H126*(((LKH!$C$4-LKH!$E$4)/(LN((LKH!$C$4-LKH!$G$4)/(LKH!$E$4-LKH!$G$4))))/49.8329)^Blad1!$I$107</f>
        <v>787.65319803376462</v>
      </c>
    </row>
    <row r="128" spans="2:9">
      <c r="B128" s="15">
        <v>3000</v>
      </c>
      <c r="C128" s="27">
        <f>Blad1!B127*(((LKH!$C$4-LKH!$E$4)/(LN((LKH!$C$4-LKH!$G$4)/(LKH!$E$4-LKH!$G$4))))/49.8329)^Blad1!$C$107</f>
        <v>463.37094933171124</v>
      </c>
      <c r="D128" s="27">
        <f>Blad1!D127*(((LKH!$C$4-LKH!$E$4)/(LN((LKH!$C$4-LKH!$G$4)/(LKH!$E$4-LKH!$G$4))))/49.8329)^Blad1!$E$107</f>
        <v>559.23038796346498</v>
      </c>
      <c r="E128" s="27">
        <f>Blad1!F127*(((LKH!$C$4-LKH!$E$4)/(LN((LKH!$C$4-LKH!$G$4)/(LKH!$E$4-LKH!$G$4))))/49.8329)^Blad1!$G$107</f>
        <v>674.82545604029553</v>
      </c>
      <c r="F128" s="27">
        <f>Blad1!H127*(((LKH!$C$4-LKH!$E$4)/(LN((LKH!$C$4-LKH!$G$4)/(LKH!$E$4-LKH!$G$4))))/49.8329)^Blad1!$I$107</f>
        <v>814.81365313837716</v>
      </c>
    </row>
    <row r="129" spans="2:6">
      <c r="B129" s="15">
        <v>3200</v>
      </c>
      <c r="C129" s="27">
        <f>Blad1!B128*(((LKH!$C$4-LKH!$E$4)/(LN((LKH!$C$4-LKH!$G$4)/(LKH!$E$4-LKH!$G$4))))/49.8329)^Blad1!$C$107</f>
        <v>494.26234595382533</v>
      </c>
      <c r="D129" s="27">
        <f>Blad1!D128*(((LKH!$C$4-LKH!$E$4)/(LN((LKH!$C$4-LKH!$G$4)/(LKH!$E$4-LKH!$G$4))))/49.8329)^Blad1!$E$107</f>
        <v>596.51241382769592</v>
      </c>
      <c r="E129" s="27">
        <f>Blad1!F128*(((LKH!$C$4-LKH!$E$4)/(LN((LKH!$C$4-LKH!$G$4)/(LKH!$E$4-LKH!$G$4))))/49.8329)^Blad1!$G$107</f>
        <v>719.81381977631531</v>
      </c>
      <c r="F129" s="27">
        <f>Blad1!H128*(((LKH!$C$4-LKH!$E$4)/(LN((LKH!$C$4-LKH!$G$4)/(LKH!$E$4-LKH!$G$4))))/49.8329)^Blad1!$I$107</f>
        <v>869.13456334760235</v>
      </c>
    </row>
    <row r="130" spans="2:6">
      <c r="B130" s="15">
        <v>3400</v>
      </c>
      <c r="C130" s="27">
        <f>Blad1!B129*(((LKH!$C$4-LKH!$E$4)/(LN((LKH!$C$4-LKH!$G$4)/(LKH!$E$4-LKH!$G$4))))/49.8329)^Blad1!$C$107</f>
        <v>525.15374257593942</v>
      </c>
      <c r="D130" s="27">
        <f>Blad1!D129*(((LKH!$C$4-LKH!$E$4)/(LN((LKH!$C$4-LKH!$G$4)/(LKH!$E$4-LKH!$G$4))))/49.8329)^Blad1!$E$107</f>
        <v>633.79443969192698</v>
      </c>
      <c r="E130" s="27">
        <f>Blad1!F129*(((LKH!$C$4-LKH!$E$4)/(LN((LKH!$C$4-LKH!$G$4)/(LKH!$E$4-LKH!$G$4))))/49.8329)^Blad1!$G$107</f>
        <v>764.80218351233498</v>
      </c>
      <c r="F130" s="27">
        <f>Blad1!H129*(((LKH!$C$4-LKH!$E$4)/(LN((LKH!$C$4-LKH!$G$4)/(LKH!$E$4-LKH!$G$4))))/49.8329)^Blad1!$I$107</f>
        <v>923.45547355682754</v>
      </c>
    </row>
    <row r="131" spans="2:6">
      <c r="B131" s="15">
        <v>3600</v>
      </c>
      <c r="C131" s="27">
        <f>Blad1!B130*(((LKH!$C$4-LKH!$E$4)/(LN((LKH!$C$4-LKH!$G$4)/(LKH!$E$4-LKH!$G$4))))/49.8329)^Blad1!$C$107</f>
        <v>556.04513919805345</v>
      </c>
      <c r="D131" s="27">
        <f>Blad1!D130*(((LKH!$C$4-LKH!$E$4)/(LN((LKH!$C$4-LKH!$G$4)/(LKH!$E$4-LKH!$G$4))))/49.8329)^Blad1!$E$107</f>
        <v>671.07646555615793</v>
      </c>
      <c r="E131" s="27">
        <f>Blad1!F130*(((LKH!$C$4-LKH!$E$4)/(LN((LKH!$C$4-LKH!$G$4)/(LKH!$E$4-LKH!$G$4))))/49.8329)^Blad1!$G$107</f>
        <v>809.79054724835476</v>
      </c>
      <c r="F131" s="27">
        <f>Blad1!H130*(((LKH!$C$4-LKH!$E$4)/(LN((LKH!$C$4-LKH!$G$4)/(LKH!$E$4-LKH!$G$4))))/49.8329)^Blad1!$I$107</f>
        <v>977.77638376605262</v>
      </c>
    </row>
    <row r="132" spans="2:6">
      <c r="B132" s="15">
        <v>3800</v>
      </c>
      <c r="C132" s="27">
        <f>Blad1!B131*(((LKH!$C$4-LKH!$E$4)/(LN((LKH!$C$4-LKH!$G$4)/(LKH!$E$4-LKH!$G$4))))/49.8329)^Blad1!$C$107</f>
        <v>586.93653582016759</v>
      </c>
      <c r="D132" s="27">
        <f>Blad1!D131*(((LKH!$C$4-LKH!$E$4)/(LN((LKH!$C$4-LKH!$G$4)/(LKH!$E$4-LKH!$G$4))))/49.8329)^Blad1!$E$107</f>
        <v>708.35849142038899</v>
      </c>
      <c r="E132" s="27">
        <f>Blad1!F131*(((LKH!$C$4-LKH!$E$4)/(LN((LKH!$C$4-LKH!$G$4)/(LKH!$E$4-LKH!$G$4))))/49.8329)^Blad1!$G$107</f>
        <v>854.77891098437442</v>
      </c>
      <c r="F132" s="27">
        <f>Blad1!H131*(((LKH!$C$4-LKH!$E$4)/(LN((LKH!$C$4-LKH!$G$4)/(LKH!$E$4-LKH!$G$4))))/49.8329)^Blad1!$I$107</f>
        <v>1032.0972939752778</v>
      </c>
    </row>
    <row r="133" spans="2:6">
      <c r="B133" s="15">
        <v>4000</v>
      </c>
      <c r="C133" s="27">
        <f>Blad1!B132*(((LKH!$C$4-LKH!$E$4)/(LN((LKH!$C$4-LKH!$G$4)/(LKH!$E$4-LKH!$G$4))))/49.8329)^Blad1!$C$107</f>
        <v>617.82793244228162</v>
      </c>
      <c r="D133" s="27">
        <f>Blad1!D132*(((LKH!$C$4-LKH!$E$4)/(LN((LKH!$C$4-LKH!$G$4)/(LKH!$E$4-LKH!$G$4))))/49.8329)^Blad1!$E$107</f>
        <v>745.64051728461993</v>
      </c>
      <c r="E133" s="27">
        <f>Blad1!F132*(((LKH!$C$4-LKH!$E$4)/(LN((LKH!$C$4-LKH!$G$4)/(LKH!$E$4-LKH!$G$4))))/49.8329)^Blad1!$G$107</f>
        <v>899.76727472039408</v>
      </c>
      <c r="F133" s="27">
        <f>Blad1!H132*(((LKH!$C$4-LKH!$E$4)/(LN((LKH!$C$4-LKH!$G$4)/(LKH!$E$4-LKH!$G$4))))/49.8329)^Blad1!$I$107</f>
        <v>1086.4182041845029</v>
      </c>
    </row>
    <row r="134" spans="2:6">
      <c r="B134" s="15">
        <v>4200</v>
      </c>
      <c r="C134" s="63" t="s">
        <v>15</v>
      </c>
      <c r="D134" s="27">
        <f>Blad1!D133*(((LKH!$C$4-LKH!$E$4)/(LN((LKH!$C$4-LKH!$G$4)/(LKH!$E$4-LKH!$G$4))))/49.8329)^Blad1!$E$107</f>
        <v>782.92254314885099</v>
      </c>
      <c r="E134" s="27">
        <f>Blad1!F133*(((LKH!$C$4-LKH!$E$4)/(LN((LKH!$C$4-LKH!$G$4)/(LKH!$E$4-LKH!$G$4))))/49.8329)^Blad1!$G$107</f>
        <v>944.75563845641386</v>
      </c>
      <c r="F134" s="27">
        <f>Blad1!H133*(((LKH!$C$4-LKH!$E$4)/(LN((LKH!$C$4-LKH!$G$4)/(LKH!$E$4-LKH!$G$4))))/49.8329)^Blad1!$I$107</f>
        <v>1140.7391143937282</v>
      </c>
    </row>
    <row r="135" spans="2:6">
      <c r="B135" s="15">
        <v>4400</v>
      </c>
      <c r="C135" s="63" t="s">
        <v>15</v>
      </c>
      <c r="D135" s="27">
        <f>Blad1!D134*(((LKH!$C$4-LKH!$E$4)/(LN((LKH!$C$4-LKH!$G$4)/(LKH!$E$4-LKH!$G$4))))/49.8329)^Blad1!$E$107</f>
        <v>820.20456901308194</v>
      </c>
      <c r="E135" s="27">
        <f>Blad1!F134*(((LKH!$C$4-LKH!$E$4)/(LN((LKH!$C$4-LKH!$G$4)/(LKH!$E$4-LKH!$G$4))))/49.8329)^Blad1!$G$107</f>
        <v>989.74400219243353</v>
      </c>
      <c r="F135" s="27">
        <f>Blad1!H134*(((LKH!$C$4-LKH!$E$4)/(LN((LKH!$C$4-LKH!$G$4)/(LKH!$E$4-LKH!$G$4))))/49.8329)^Blad1!$I$107</f>
        <v>1195.0600246029533</v>
      </c>
    </row>
    <row r="136" spans="2:6">
      <c r="B136" s="15">
        <v>4600</v>
      </c>
      <c r="C136" s="63" t="s">
        <v>15</v>
      </c>
      <c r="D136" s="27">
        <f>Blad1!D135*(((LKH!$C$4-LKH!$E$4)/(LN((LKH!$C$4-LKH!$G$4)/(LKH!$E$4-LKH!$G$4))))/49.8329)^Blad1!$E$107</f>
        <v>857.486594877313</v>
      </c>
      <c r="E136" s="27">
        <f>Blad1!F135*(((LKH!$C$4-LKH!$E$4)/(LN((LKH!$C$4-LKH!$G$4)/(LKH!$E$4-LKH!$G$4))))/49.8329)^Blad1!$G$107</f>
        <v>1034.7323659284532</v>
      </c>
      <c r="F136" s="27">
        <f>Blad1!H135*(((LKH!$C$4-LKH!$E$4)/(LN((LKH!$C$4-LKH!$G$4)/(LKH!$E$4-LKH!$G$4))))/49.8329)^Blad1!$I$107</f>
        <v>1249.3809348121783</v>
      </c>
    </row>
    <row r="137" spans="2:6">
      <c r="B137" s="15">
        <v>4800</v>
      </c>
      <c r="C137" s="63" t="s">
        <v>15</v>
      </c>
      <c r="D137" s="27">
        <f>Blad1!D136*(((LKH!$C$4-LKH!$E$4)/(LN((LKH!$C$4-LKH!$G$4)/(LKH!$E$4-LKH!$G$4))))/49.8329)^Blad1!$E$107</f>
        <v>894.76862074154394</v>
      </c>
      <c r="E137" s="27">
        <f>Blad1!F136*(((LKH!$C$4-LKH!$E$4)/(LN((LKH!$C$4-LKH!$G$4)/(LKH!$E$4-LKH!$G$4))))/49.8329)^Blad1!$G$107</f>
        <v>1079.7207296644729</v>
      </c>
      <c r="F137" s="27">
        <f>Blad1!H136*(((LKH!$C$4-LKH!$E$4)/(LN((LKH!$C$4-LKH!$G$4)/(LKH!$E$4-LKH!$G$4))))/49.8329)^Blad1!$I$107</f>
        <v>1303.7018450214036</v>
      </c>
    </row>
    <row r="138" spans="2:6">
      <c r="B138" s="15">
        <v>5000</v>
      </c>
      <c r="C138" s="63" t="s">
        <v>15</v>
      </c>
      <c r="D138" s="27">
        <f>Blad1!D137*(((LKH!$C$4-LKH!$E$4)/(LN((LKH!$C$4-LKH!$G$4)/(LKH!$E$4-LKH!$G$4))))/49.8329)^Blad1!$E$107</f>
        <v>932.05064660577489</v>
      </c>
      <c r="E138" s="27">
        <f>Blad1!F137*(((LKH!$C$4-LKH!$E$4)/(LN((LKH!$C$4-LKH!$G$4)/(LKH!$E$4-LKH!$G$4))))/49.8329)^Blad1!$G$107</f>
        <v>1124.7090934004927</v>
      </c>
      <c r="F138" s="27">
        <f>Blad1!H137*(((LKH!$C$4-LKH!$E$4)/(LN((LKH!$C$4-LKH!$G$4)/(LKH!$E$4-LKH!$G$4))))/49.8329)^Blad1!$I$107</f>
        <v>1358.0227552306287</v>
      </c>
    </row>
    <row r="139" spans="2:6">
      <c r="B139" s="15">
        <v>5200</v>
      </c>
      <c r="C139" s="63" t="s">
        <v>15</v>
      </c>
      <c r="D139" s="27">
        <f>Blad1!D138*(((LKH!$C$4-LKH!$E$4)/(LN((LKH!$C$4-LKH!$G$4)/(LKH!$E$4-LKH!$G$4))))/49.8329)^Blad1!$E$107</f>
        <v>969.33267247000595</v>
      </c>
      <c r="E139" s="27">
        <f>Blad1!F138*(((LKH!$C$4-LKH!$E$4)/(LN((LKH!$C$4-LKH!$G$4)/(LKH!$E$4-LKH!$G$4))))/49.8329)^Blad1!$G$107</f>
        <v>1169.6974571365124</v>
      </c>
      <c r="F139" s="27">
        <f>Blad1!H138*(((LKH!$C$4-LKH!$E$4)/(LN((LKH!$C$4-LKH!$G$4)/(LKH!$E$4-LKH!$G$4))))/49.8329)^Blad1!$I$107</f>
        <v>1412.3436654398538</v>
      </c>
    </row>
    <row r="140" spans="2:6">
      <c r="B140" s="15">
        <v>5400</v>
      </c>
      <c r="C140" s="63" t="s">
        <v>15</v>
      </c>
      <c r="D140" s="27">
        <f>Blad1!D139*(((LKH!$C$4-LKH!$E$4)/(LN((LKH!$C$4-LKH!$G$4)/(LKH!$E$4-LKH!$G$4))))/49.8329)^Blad1!$E$107</f>
        <v>1006.6146983342369</v>
      </c>
      <c r="E140" s="27">
        <f>Blad1!F139*(((LKH!$C$4-LKH!$E$4)/(LN((LKH!$C$4-LKH!$G$4)/(LKH!$E$4-LKH!$G$4))))/49.8329)^Blad1!$G$107</f>
        <v>1214.6858208725321</v>
      </c>
      <c r="F140" s="27">
        <f>Blad1!H139*(((LKH!$C$4-LKH!$E$4)/(LN((LKH!$C$4-LKH!$G$4)/(LKH!$E$4-LKH!$G$4))))/49.8329)^Blad1!$I$107</f>
        <v>1466.6645756490789</v>
      </c>
    </row>
    <row r="141" spans="2:6">
      <c r="B141" s="15">
        <v>5600</v>
      </c>
      <c r="C141" s="63" t="s">
        <v>15</v>
      </c>
      <c r="D141" s="27">
        <f>Blad1!D140*(((LKH!$C$4-LKH!$E$4)/(LN((LKH!$C$4-LKH!$G$4)/(LKH!$E$4-LKH!$G$4))))/49.8329)^Blad1!$E$107</f>
        <v>1043.8967241984678</v>
      </c>
      <c r="E141" s="27">
        <f>Blad1!F140*(((LKH!$C$4-LKH!$E$4)/(LN((LKH!$C$4-LKH!$G$4)/(LKH!$E$4-LKH!$G$4))))/49.8329)^Blad1!$G$107</f>
        <v>1259.6741846085517</v>
      </c>
      <c r="F141" s="27">
        <f>Blad1!H140*(((LKH!$C$4-LKH!$E$4)/(LN((LKH!$C$4-LKH!$G$4)/(LKH!$E$4-LKH!$G$4))))/49.8329)^Blad1!$I$107</f>
        <v>1520.9854858583042</v>
      </c>
    </row>
    <row r="142" spans="2:6">
      <c r="B142" s="15">
        <v>5800</v>
      </c>
      <c r="C142" s="63" t="s">
        <v>15</v>
      </c>
      <c r="D142" s="27">
        <f>Blad1!D141*(((LKH!$C$4-LKH!$E$4)/(LN((LKH!$C$4-LKH!$G$4)/(LKH!$E$4-LKH!$G$4))))/49.8329)^Blad1!$E$107</f>
        <v>1081.178750062699</v>
      </c>
      <c r="E142" s="27">
        <f>Blad1!F141*(((LKH!$C$4-LKH!$E$4)/(LN((LKH!$C$4-LKH!$G$4)/(LKH!$E$4-LKH!$G$4))))/49.8329)^Blad1!$G$107</f>
        <v>1304.6625483445714</v>
      </c>
      <c r="F142" s="27">
        <f>Blad1!H141*(((LKH!$C$4-LKH!$E$4)/(LN((LKH!$C$4-LKH!$G$4)/(LKH!$E$4-LKH!$G$4))))/49.8329)^Blad1!$I$107</f>
        <v>1575.3063960675292</v>
      </c>
    </row>
    <row r="143" spans="2:6">
      <c r="B143" s="15">
        <v>6000</v>
      </c>
      <c r="C143" s="63" t="s">
        <v>15</v>
      </c>
      <c r="D143" s="27">
        <f>Blad1!D142*(((LKH!$C$4-LKH!$E$4)/(LN((LKH!$C$4-LKH!$G$4)/(LKH!$E$4-LKH!$G$4))))/49.8329)^Blad1!$E$107</f>
        <v>1118.46077592693</v>
      </c>
      <c r="E143" s="27">
        <f>Blad1!F142*(((LKH!$C$4-LKH!$E$4)/(LN((LKH!$C$4-LKH!$G$4)/(LKH!$E$4-LKH!$G$4))))/49.8329)^Blad1!$G$107</f>
        <v>1349.6509120805911</v>
      </c>
      <c r="F143" s="27">
        <f>Blad1!H142*(((LKH!$C$4-LKH!$E$4)/(LN((LKH!$C$4-LKH!$G$4)/(LKH!$E$4-LKH!$G$4))))/49.8329)^Blad1!$I$107</f>
        <v>1629.6273062767543</v>
      </c>
    </row>
    <row r="144" spans="2:6">
      <c r="B144" s="34"/>
      <c r="C144" s="31"/>
      <c r="D144" s="31"/>
      <c r="E144" s="31"/>
      <c r="F144" s="31"/>
    </row>
    <row r="145" spans="2:16" ht="30" hidden="1" customHeight="1"/>
    <row r="146" spans="2:16" hidden="1"/>
    <row r="147" spans="2:16" hidden="1"/>
    <row r="148" spans="2:16" hidden="1"/>
    <row r="149" spans="2:16" hidden="1"/>
    <row r="150" spans="2:16" ht="20" customHeight="1">
      <c r="B150" s="76" t="s">
        <v>25</v>
      </c>
      <c r="C150" s="77"/>
      <c r="D150" s="77"/>
      <c r="E150" s="77"/>
      <c r="F150" s="78"/>
    </row>
    <row r="151" spans="2:16" ht="20" customHeight="1">
      <c r="B151" s="24"/>
      <c r="C151" s="79" t="s">
        <v>26</v>
      </c>
      <c r="D151" s="79"/>
      <c r="E151" s="79"/>
      <c r="F151" s="79"/>
    </row>
    <row r="152" spans="2:16" ht="20" customHeight="1">
      <c r="B152" s="25" t="s">
        <v>27</v>
      </c>
      <c r="C152" s="26">
        <v>20</v>
      </c>
      <c r="D152" s="26">
        <v>30</v>
      </c>
      <c r="E152" s="26">
        <v>40</v>
      </c>
      <c r="F152" s="26">
        <v>50</v>
      </c>
      <c r="I152" s="48"/>
      <c r="J152" s="48"/>
      <c r="K152" s="48"/>
      <c r="L152" s="48"/>
      <c r="M152" s="48"/>
      <c r="N152" s="47"/>
      <c r="O152" s="47"/>
      <c r="P152" s="47"/>
    </row>
    <row r="153" spans="2:16" hidden="1">
      <c r="B153" s="15">
        <v>400</v>
      </c>
      <c r="C153" s="27">
        <f>Blad1!B147*(((LKH!$C$4-LKH!$E$4)/(LN((LKH!$C$4-LKH!$G$4)/(LKH!$E$4-LKH!$G$4))))/49.8329)^Blad1!$C$153</f>
        <v>81.876257737525449</v>
      </c>
      <c r="D153" s="27">
        <f>Blad1!D147*(((LKH!$C$4-LKH!$E$4)/(LN((LKH!$C$4-LKH!$G$4)/(LKH!$E$4-LKH!$G$4))))/49.8329)^Blad1!$E$153</f>
        <v>92.224528473576001</v>
      </c>
      <c r="E153" s="27">
        <f>Blad1!F147*(((LKH!$C$4-LKH!$E$4)/(LN((LKH!$C$4-LKH!$G$4)/(LKH!$E$4-LKH!$G$4))))/49.8329)^Blad1!$G$153</f>
        <v>114.82645902213935</v>
      </c>
      <c r="F153" s="27">
        <f>Blad1!H147*(((LKH!$C$4-LKH!$E$4)/(LN((LKH!$C$4-LKH!$G$4)/(LKH!$E$4-LKH!$G$4))))/49.8329)^Blad1!$I$153</f>
        <v>134.74340370187227</v>
      </c>
    </row>
    <row r="154" spans="2:16">
      <c r="B154" s="15">
        <v>500</v>
      </c>
      <c r="C154" s="27">
        <f>Blad1!B148*(((LKH!$C$4-LKH!$E$4)/(LN((LKH!$C$4-LKH!$G$4)/(LKH!$E$4-LKH!$G$4))))/49.8329)^Blad1!$C$153</f>
        <v>102.34532217190682</v>
      </c>
      <c r="D154" s="27">
        <f>Blad1!D148*(((LKH!$C$4-LKH!$E$4)/(LN((LKH!$C$4-LKH!$G$4)/(LKH!$E$4-LKH!$G$4))))/49.8329)^Blad1!$E$153</f>
        <v>115.28066059197</v>
      </c>
      <c r="E154" s="27">
        <f>Blad1!F148*(((LKH!$C$4-LKH!$E$4)/(LN((LKH!$C$4-LKH!$G$4)/(LKH!$E$4-LKH!$G$4))))/49.8329)^Blad1!$G$153</f>
        <v>143.53307377767419</v>
      </c>
      <c r="F154" s="27">
        <f>Blad1!H148*(((LKH!$C$4-LKH!$E$4)/(LN((LKH!$C$4-LKH!$G$4)/(LKH!$E$4-LKH!$G$4))))/49.8329)^Blad1!$I$153</f>
        <v>168.42925462734033</v>
      </c>
    </row>
    <row r="155" spans="2:16">
      <c r="B155" s="15">
        <v>600</v>
      </c>
      <c r="C155" s="27">
        <f>Blad1!B149*(((LKH!$C$4-LKH!$E$4)/(LN((LKH!$C$4-LKH!$G$4)/(LKH!$E$4-LKH!$G$4))))/49.8329)^Blad1!$C$153</f>
        <v>122.81438660628817</v>
      </c>
      <c r="D155" s="27">
        <f>Blad1!D149*(((LKH!$C$4-LKH!$E$4)/(LN((LKH!$C$4-LKH!$G$4)/(LKH!$E$4-LKH!$G$4))))/49.8329)^Blad1!$E$153</f>
        <v>138.33679271036399</v>
      </c>
      <c r="E155" s="27">
        <f>Blad1!F149*(((LKH!$C$4-LKH!$E$4)/(LN((LKH!$C$4-LKH!$G$4)/(LKH!$E$4-LKH!$G$4))))/49.8329)^Blad1!$G$153</f>
        <v>172.23968853320901</v>
      </c>
      <c r="F155" s="27">
        <f>Blad1!H149*(((LKH!$C$4-LKH!$E$4)/(LN((LKH!$C$4-LKH!$G$4)/(LKH!$E$4-LKH!$G$4))))/49.8329)^Blad1!$I$153</f>
        <v>202.11510555280839</v>
      </c>
    </row>
    <row r="156" spans="2:16">
      <c r="B156" s="15">
        <v>700</v>
      </c>
      <c r="C156" s="27">
        <f>Blad1!B150*(((LKH!$C$4-LKH!$E$4)/(LN((LKH!$C$4-LKH!$G$4)/(LKH!$E$4-LKH!$G$4))))/49.8329)^Blad1!$C$153</f>
        <v>143.28345104066955</v>
      </c>
      <c r="D156" s="27">
        <f>Blad1!D150*(((LKH!$C$4-LKH!$E$4)/(LN((LKH!$C$4-LKH!$G$4)/(LKH!$E$4-LKH!$G$4))))/49.8329)^Blad1!$E$153</f>
        <v>161.392924828758</v>
      </c>
      <c r="E156" s="27">
        <f>Blad1!F150*(((LKH!$C$4-LKH!$E$4)/(LN((LKH!$C$4-LKH!$G$4)/(LKH!$E$4-LKH!$G$4))))/49.8329)^Blad1!$G$153</f>
        <v>200.94630328874385</v>
      </c>
      <c r="F156" s="27">
        <f>Blad1!H150*(((LKH!$C$4-LKH!$E$4)/(LN((LKH!$C$4-LKH!$G$4)/(LKH!$E$4-LKH!$G$4))))/49.8329)^Blad1!$I$153</f>
        <v>235.80095647827648</v>
      </c>
    </row>
    <row r="157" spans="2:16">
      <c r="B157" s="15">
        <v>800</v>
      </c>
      <c r="C157" s="27">
        <f>Blad1!B151*(((LKH!$C$4-LKH!$E$4)/(LN((LKH!$C$4-LKH!$G$4)/(LKH!$E$4-LKH!$G$4))))/49.8329)^Blad1!$C$153</f>
        <v>163.7525154750509</v>
      </c>
      <c r="D157" s="27">
        <f>Blad1!D151*(((LKH!$C$4-LKH!$E$4)/(LN((LKH!$C$4-LKH!$G$4)/(LKH!$E$4-LKH!$G$4))))/49.8329)^Blad1!$E$153</f>
        <v>184.449056947152</v>
      </c>
      <c r="E157" s="27">
        <f>Blad1!F151*(((LKH!$C$4-LKH!$E$4)/(LN((LKH!$C$4-LKH!$G$4)/(LKH!$E$4-LKH!$G$4))))/49.8329)^Blad1!$G$153</f>
        <v>229.65291804427869</v>
      </c>
      <c r="F157" s="27">
        <f>Blad1!H151*(((LKH!$C$4-LKH!$E$4)/(LN((LKH!$C$4-LKH!$G$4)/(LKH!$E$4-LKH!$G$4))))/49.8329)^Blad1!$I$153</f>
        <v>269.48680740374454</v>
      </c>
    </row>
    <row r="158" spans="2:16">
      <c r="B158" s="15">
        <v>900</v>
      </c>
      <c r="C158" s="27">
        <f>Blad1!B152*(((LKH!$C$4-LKH!$E$4)/(LN((LKH!$C$4-LKH!$G$4)/(LKH!$E$4-LKH!$G$4))))/49.8329)^Blad1!$C$153</f>
        <v>184.22157990943225</v>
      </c>
      <c r="D158" s="27">
        <f>Blad1!D152*(((LKH!$C$4-LKH!$E$4)/(LN((LKH!$C$4-LKH!$G$4)/(LKH!$E$4-LKH!$G$4))))/49.8329)^Blad1!$E$153</f>
        <v>207.50518906554598</v>
      </c>
      <c r="E158" s="27">
        <f>Blad1!F152*(((LKH!$C$4-LKH!$E$4)/(LN((LKH!$C$4-LKH!$G$4)/(LKH!$E$4-LKH!$G$4))))/49.8329)^Blad1!$G$153</f>
        <v>258.35953279981351</v>
      </c>
      <c r="F158" s="27">
        <f>Blad1!H152*(((LKH!$C$4-LKH!$E$4)/(LN((LKH!$C$4-LKH!$G$4)/(LKH!$E$4-LKH!$G$4))))/49.8329)^Blad1!$I$153</f>
        <v>303.1726583292126</v>
      </c>
    </row>
    <row r="159" spans="2:16">
      <c r="B159" s="15">
        <v>1000</v>
      </c>
      <c r="C159" s="27">
        <f>Blad1!B153*(((LKH!$C$4-LKH!$E$4)/(LN((LKH!$C$4-LKH!$G$4)/(LKH!$E$4-LKH!$G$4))))/49.8329)^Blad1!$C$153</f>
        <v>204.69064434381363</v>
      </c>
      <c r="D159" s="27">
        <f>Blad1!D153*(((LKH!$C$4-LKH!$E$4)/(LN((LKH!$C$4-LKH!$G$4)/(LKH!$E$4-LKH!$G$4))))/49.8329)^Blad1!$E$153</f>
        <v>230.56132118394001</v>
      </c>
      <c r="E159" s="27">
        <f>Blad1!F153*(((LKH!$C$4-LKH!$E$4)/(LN((LKH!$C$4-LKH!$G$4)/(LKH!$E$4-LKH!$G$4))))/49.8329)^Blad1!$G$153</f>
        <v>287.06614755534838</v>
      </c>
      <c r="F159" s="27">
        <f>Blad1!H153*(((LKH!$C$4-LKH!$E$4)/(LN((LKH!$C$4-LKH!$G$4)/(LKH!$E$4-LKH!$G$4))))/49.8329)^Blad1!$I$153</f>
        <v>336.85850925468065</v>
      </c>
      <c r="I159" s="40"/>
    </row>
    <row r="160" spans="2:16">
      <c r="B160" s="15">
        <v>1100</v>
      </c>
      <c r="C160" s="27">
        <f>Blad1!B154*(((LKH!$C$4-LKH!$E$4)/(LN((LKH!$C$4-LKH!$G$4)/(LKH!$E$4-LKH!$G$4))))/49.8329)^Blad1!$C$153</f>
        <v>225.15970877819498</v>
      </c>
      <c r="D160" s="27">
        <f>Blad1!D154*(((LKH!$C$4-LKH!$E$4)/(LN((LKH!$C$4-LKH!$G$4)/(LKH!$E$4-LKH!$G$4))))/49.8329)^Blad1!$E$153</f>
        <v>253.61745330233401</v>
      </c>
      <c r="E160" s="27">
        <f>Blad1!F154*(((LKH!$C$4-LKH!$E$4)/(LN((LKH!$C$4-LKH!$G$4)/(LKH!$E$4-LKH!$G$4))))/49.8329)^Blad1!$G$153</f>
        <v>315.77276231088319</v>
      </c>
      <c r="F160" s="27">
        <f>Blad1!H154*(((LKH!$C$4-LKH!$E$4)/(LN((LKH!$C$4-LKH!$G$4)/(LKH!$E$4-LKH!$G$4))))/49.8329)^Blad1!$I$153</f>
        <v>370.54436018014871</v>
      </c>
      <c r="I160" s="40"/>
    </row>
    <row r="161" spans="2:17">
      <c r="B161" s="15">
        <v>1200</v>
      </c>
      <c r="C161" s="27">
        <f>Blad1!B155*(((LKH!$C$4-LKH!$E$4)/(LN((LKH!$C$4-LKH!$G$4)/(LKH!$E$4-LKH!$G$4))))/49.8329)^Blad1!$C$153</f>
        <v>245.62877321257633</v>
      </c>
      <c r="D161" s="27">
        <f>Blad1!D155*(((LKH!$C$4-LKH!$E$4)/(LN((LKH!$C$4-LKH!$G$4)/(LKH!$E$4-LKH!$G$4))))/49.8329)^Blad1!$E$153</f>
        <v>276.67358542072799</v>
      </c>
      <c r="E161" s="27">
        <f>Blad1!F155*(((LKH!$C$4-LKH!$E$4)/(LN((LKH!$C$4-LKH!$G$4)/(LKH!$E$4-LKH!$G$4))))/49.8329)^Blad1!$G$153</f>
        <v>344.47937706641801</v>
      </c>
      <c r="F161" s="27">
        <f>Blad1!H155*(((LKH!$C$4-LKH!$E$4)/(LN((LKH!$C$4-LKH!$G$4)/(LKH!$E$4-LKH!$G$4))))/49.8329)^Blad1!$I$153</f>
        <v>404.23021110561677</v>
      </c>
      <c r="I161" s="40"/>
    </row>
    <row r="162" spans="2:17">
      <c r="B162" s="15">
        <v>1300</v>
      </c>
      <c r="C162" s="27">
        <f>Blad1!B156*(((LKH!$C$4-LKH!$E$4)/(LN((LKH!$C$4-LKH!$G$4)/(LKH!$E$4-LKH!$G$4))))/49.8329)^Blad1!$C$153</f>
        <v>266.09783764695771</v>
      </c>
      <c r="D162" s="27">
        <f>Blad1!D156*(((LKH!$C$4-LKH!$E$4)/(LN((LKH!$C$4-LKH!$G$4)/(LKH!$E$4-LKH!$G$4))))/49.8329)^Blad1!$E$153</f>
        <v>299.72971753912202</v>
      </c>
      <c r="E162" s="27">
        <f>Blad1!F156*(((LKH!$C$4-LKH!$E$4)/(LN((LKH!$C$4-LKH!$G$4)/(LKH!$E$4-LKH!$G$4))))/49.8329)^Blad1!$G$153</f>
        <v>373.18599182195288</v>
      </c>
      <c r="F162" s="27">
        <f>Blad1!H156*(((LKH!$C$4-LKH!$E$4)/(LN((LKH!$C$4-LKH!$G$4)/(LKH!$E$4-LKH!$G$4))))/49.8329)^Blad1!$I$153</f>
        <v>437.91606203108489</v>
      </c>
      <c r="I162" s="64"/>
      <c r="J162" s="65"/>
      <c r="K162" s="65"/>
      <c r="L162" s="65"/>
      <c r="M162" s="65"/>
      <c r="N162" s="65"/>
      <c r="O162" s="65"/>
      <c r="P162" s="65"/>
      <c r="Q162" s="65"/>
    </row>
    <row r="163" spans="2:17">
      <c r="B163" s="15">
        <v>1400</v>
      </c>
      <c r="C163" s="27">
        <f>Blad1!B157*(((LKH!$C$4-LKH!$E$4)/(LN((LKH!$C$4-LKH!$G$4)/(LKH!$E$4-LKH!$G$4))))/49.8329)^Blad1!$C$153</f>
        <v>286.56690208133909</v>
      </c>
      <c r="D163" s="27">
        <f>Blad1!D157*(((LKH!$C$4-LKH!$E$4)/(LN((LKH!$C$4-LKH!$G$4)/(LKH!$E$4-LKH!$G$4))))/49.8329)^Blad1!$E$153</f>
        <v>322.785849657516</v>
      </c>
      <c r="E163" s="27">
        <f>Blad1!F157*(((LKH!$C$4-LKH!$E$4)/(LN((LKH!$C$4-LKH!$G$4)/(LKH!$E$4-LKH!$G$4))))/49.8329)^Blad1!$G$153</f>
        <v>401.8926065774877</v>
      </c>
      <c r="F163" s="27">
        <f>Blad1!H157*(((LKH!$C$4-LKH!$E$4)/(LN((LKH!$C$4-LKH!$G$4)/(LKH!$E$4-LKH!$G$4))))/49.8329)^Blad1!$I$153</f>
        <v>471.60191295655295</v>
      </c>
      <c r="I163" s="40"/>
    </row>
    <row r="164" spans="2:17">
      <c r="B164" s="15">
        <v>1500</v>
      </c>
      <c r="C164" s="27">
        <f>Blad1!B158*(((LKH!$C$4-LKH!$E$4)/(LN((LKH!$C$4-LKH!$G$4)/(LKH!$E$4-LKH!$G$4))))/49.8329)^Blad1!$C$153</f>
        <v>307.03596651572042</v>
      </c>
      <c r="D164" s="27">
        <f>Blad1!D158*(((LKH!$C$4-LKH!$E$4)/(LN((LKH!$C$4-LKH!$G$4)/(LKH!$E$4-LKH!$G$4))))/49.8329)^Blad1!$E$153</f>
        <v>345.84198177591003</v>
      </c>
      <c r="E164" s="27">
        <f>Blad1!F158*(((LKH!$C$4-LKH!$E$4)/(LN((LKH!$C$4-LKH!$G$4)/(LKH!$E$4-LKH!$G$4))))/49.8329)^Blad1!$G$153</f>
        <v>430.59922133302257</v>
      </c>
      <c r="F164" s="27">
        <f>Blad1!H158*(((LKH!$C$4-LKH!$E$4)/(LN((LKH!$C$4-LKH!$G$4)/(LKH!$E$4-LKH!$G$4))))/49.8329)^Blad1!$I$153</f>
        <v>505.28776388202101</v>
      </c>
      <c r="I164" s="40"/>
    </row>
    <row r="165" spans="2:17">
      <c r="B165" s="15">
        <v>1600</v>
      </c>
      <c r="C165" s="27">
        <f>Blad1!B159*(((LKH!$C$4-LKH!$E$4)/(LN((LKH!$C$4-LKH!$G$4)/(LKH!$E$4-LKH!$G$4))))/49.8329)^Blad1!$C$153</f>
        <v>327.5050309501018</v>
      </c>
      <c r="D165" s="27">
        <f>Blad1!D159*(((LKH!$C$4-LKH!$E$4)/(LN((LKH!$C$4-LKH!$G$4)/(LKH!$E$4-LKH!$G$4))))/49.8329)^Blad1!$E$153</f>
        <v>368.898113894304</v>
      </c>
      <c r="E165" s="27">
        <f>Blad1!F159*(((LKH!$C$4-LKH!$E$4)/(LN((LKH!$C$4-LKH!$G$4)/(LKH!$E$4-LKH!$G$4))))/49.8329)^Blad1!$G$153</f>
        <v>459.30583608855738</v>
      </c>
      <c r="F165" s="27">
        <f>Blad1!H159*(((LKH!$C$4-LKH!$E$4)/(LN((LKH!$C$4-LKH!$G$4)/(LKH!$E$4-LKH!$G$4))))/49.8329)^Blad1!$I$153</f>
        <v>538.97361480748907</v>
      </c>
    </row>
    <row r="166" spans="2:17">
      <c r="B166" s="15">
        <v>1700</v>
      </c>
      <c r="C166" s="27">
        <f>Blad1!B160*(((LKH!$C$4-LKH!$E$4)/(LN((LKH!$C$4-LKH!$G$4)/(LKH!$E$4-LKH!$G$4))))/49.8329)^Blad1!$C$153</f>
        <v>347.97409538448312</v>
      </c>
      <c r="D166" s="27">
        <f>Blad1!D160*(((LKH!$C$4-LKH!$E$4)/(LN((LKH!$C$4-LKH!$G$4)/(LKH!$E$4-LKH!$G$4))))/49.8329)^Blad1!$E$153</f>
        <v>391.95424601269804</v>
      </c>
      <c r="E166" s="27">
        <f>Blad1!F160*(((LKH!$C$4-LKH!$E$4)/(LN((LKH!$C$4-LKH!$G$4)/(LKH!$E$4-LKH!$G$4))))/49.8329)^Blad1!$G$153</f>
        <v>488.0124508440922</v>
      </c>
      <c r="F166" s="27">
        <f>Blad1!H160*(((LKH!$C$4-LKH!$E$4)/(LN((LKH!$C$4-LKH!$G$4)/(LKH!$E$4-LKH!$G$4))))/49.8329)^Blad1!$I$153</f>
        <v>572.65946573295707</v>
      </c>
    </row>
    <row r="167" spans="2:17">
      <c r="B167" s="15">
        <v>1800</v>
      </c>
      <c r="C167" s="27">
        <f>Blad1!B161*(((LKH!$C$4-LKH!$E$4)/(LN((LKH!$C$4-LKH!$G$4)/(LKH!$E$4-LKH!$G$4))))/49.8329)^Blad1!$C$153</f>
        <v>368.4431598188645</v>
      </c>
      <c r="D167" s="27">
        <f>Blad1!D161*(((LKH!$C$4-LKH!$E$4)/(LN((LKH!$C$4-LKH!$G$4)/(LKH!$E$4-LKH!$G$4))))/49.8329)^Blad1!$E$153</f>
        <v>415.01037813109195</v>
      </c>
      <c r="E167" s="27">
        <f>Blad1!F161*(((LKH!$C$4-LKH!$E$4)/(LN((LKH!$C$4-LKH!$G$4)/(LKH!$E$4-LKH!$G$4))))/49.8329)^Blad1!$G$153</f>
        <v>516.71906559962702</v>
      </c>
      <c r="F167" s="27">
        <f>Blad1!H161*(((LKH!$C$4-LKH!$E$4)/(LN((LKH!$C$4-LKH!$G$4)/(LKH!$E$4-LKH!$G$4))))/49.8329)^Blad1!$I$153</f>
        <v>606.34531665842519</v>
      </c>
    </row>
    <row r="168" spans="2:17">
      <c r="B168" s="15">
        <v>1900</v>
      </c>
      <c r="C168" s="27">
        <f>Blad1!B162*(((LKH!$C$4-LKH!$E$4)/(LN((LKH!$C$4-LKH!$G$4)/(LKH!$E$4-LKH!$G$4))))/49.8329)^Blad1!$C$153</f>
        <v>388.91222425324582</v>
      </c>
      <c r="D168" s="27">
        <f>Blad1!D162*(((LKH!$C$4-LKH!$E$4)/(LN((LKH!$C$4-LKH!$G$4)/(LKH!$E$4-LKH!$G$4))))/49.8329)^Blad1!$E$153</f>
        <v>438.06651024948599</v>
      </c>
      <c r="E168" s="27">
        <f>Blad1!F162*(((LKH!$C$4-LKH!$E$4)/(LN((LKH!$C$4-LKH!$G$4)/(LKH!$E$4-LKH!$G$4))))/49.8329)^Blad1!$G$153</f>
        <v>545.42568035516194</v>
      </c>
      <c r="F168" s="27">
        <f>Blad1!H162*(((LKH!$C$4-LKH!$E$4)/(LN((LKH!$C$4-LKH!$G$4)/(LKH!$E$4-LKH!$G$4))))/49.8329)^Blad1!$I$153</f>
        <v>640.03116758389331</v>
      </c>
    </row>
    <row r="169" spans="2:17">
      <c r="B169" s="15">
        <v>2000</v>
      </c>
      <c r="C169" s="27">
        <f>Blad1!B163*(((LKH!$C$4-LKH!$E$4)/(LN((LKH!$C$4-LKH!$G$4)/(LKH!$E$4-LKH!$G$4))))/49.8329)^Blad1!$C$153</f>
        <v>409.38128868762726</v>
      </c>
      <c r="D169" s="27">
        <f>Blad1!D163*(((LKH!$C$4-LKH!$E$4)/(LN((LKH!$C$4-LKH!$G$4)/(LKH!$E$4-LKH!$G$4))))/49.8329)^Blad1!$E$153</f>
        <v>461.12264236788002</v>
      </c>
      <c r="E169" s="27">
        <f>Blad1!F163*(((LKH!$C$4-LKH!$E$4)/(LN((LKH!$C$4-LKH!$G$4)/(LKH!$E$4-LKH!$G$4))))/49.8329)^Blad1!$G$153</f>
        <v>574.13229511069676</v>
      </c>
      <c r="F169" s="27">
        <f>Blad1!H163*(((LKH!$C$4-LKH!$E$4)/(LN((LKH!$C$4-LKH!$G$4)/(LKH!$E$4-LKH!$G$4))))/49.8329)^Blad1!$I$153</f>
        <v>673.71701850936131</v>
      </c>
    </row>
    <row r="170" spans="2:17">
      <c r="B170" s="15">
        <v>2100</v>
      </c>
      <c r="C170" s="27">
        <f>Blad1!B164*(((LKH!$C$4-LKH!$E$4)/(LN((LKH!$C$4-LKH!$G$4)/(LKH!$E$4-LKH!$G$4))))/49.8329)^Blad1!$C$153</f>
        <v>429.85035312200864</v>
      </c>
      <c r="D170" s="27">
        <f>Blad1!D164*(((LKH!$C$4-LKH!$E$4)/(LN((LKH!$C$4-LKH!$G$4)/(LKH!$E$4-LKH!$G$4))))/49.8329)^Blad1!$E$153</f>
        <v>484.17877448627399</v>
      </c>
      <c r="E170" s="27">
        <f>Blad1!F164*(((LKH!$C$4-LKH!$E$4)/(LN((LKH!$C$4-LKH!$G$4)/(LKH!$E$4-LKH!$G$4))))/49.8329)^Blad1!$G$153</f>
        <v>602.83890986623157</v>
      </c>
      <c r="F170" s="27">
        <f>Blad1!H164*(((LKH!$C$4-LKH!$E$4)/(LN((LKH!$C$4-LKH!$G$4)/(LKH!$E$4-LKH!$G$4))))/49.8329)^Blad1!$I$153</f>
        <v>707.40286943482943</v>
      </c>
    </row>
    <row r="171" spans="2:17">
      <c r="B171" s="15">
        <v>2200</v>
      </c>
      <c r="C171" s="27">
        <f>Blad1!B165*(((LKH!$C$4-LKH!$E$4)/(LN((LKH!$C$4-LKH!$G$4)/(LKH!$E$4-LKH!$G$4))))/49.8329)^Blad1!$C$153</f>
        <v>450.31941755638996</v>
      </c>
      <c r="D171" s="27">
        <f>Blad1!D165*(((LKH!$C$4-LKH!$E$4)/(LN((LKH!$C$4-LKH!$G$4)/(LKH!$E$4-LKH!$G$4))))/49.8329)^Blad1!$E$153</f>
        <v>507.23490660466803</v>
      </c>
      <c r="E171" s="27">
        <f>Blad1!F165*(((LKH!$C$4-LKH!$E$4)/(LN((LKH!$C$4-LKH!$G$4)/(LKH!$E$4-LKH!$G$4))))/49.8329)^Blad1!$G$153</f>
        <v>631.54552462176639</v>
      </c>
      <c r="F171" s="27">
        <f>Blad1!H165*(((LKH!$C$4-LKH!$E$4)/(LN((LKH!$C$4-LKH!$G$4)/(LKH!$E$4-LKH!$G$4))))/49.8329)^Blad1!$I$153</f>
        <v>741.08872036029743</v>
      </c>
    </row>
    <row r="172" spans="2:17">
      <c r="B172" s="15">
        <v>2300</v>
      </c>
      <c r="C172" s="27">
        <f>Blad1!B166*(((LKH!$C$4-LKH!$E$4)/(LN((LKH!$C$4-LKH!$G$4)/(LKH!$E$4-LKH!$G$4))))/49.8329)^Blad1!$C$153</f>
        <v>470.78848199077134</v>
      </c>
      <c r="D172" s="27">
        <f>Blad1!D166*(((LKH!$C$4-LKH!$E$4)/(LN((LKH!$C$4-LKH!$G$4)/(LKH!$E$4-LKH!$G$4))))/49.8329)^Blad1!$E$153</f>
        <v>530.291038723062</v>
      </c>
      <c r="E172" s="27">
        <f>Blad1!F166*(((LKH!$C$4-LKH!$E$4)/(LN((LKH!$C$4-LKH!$G$4)/(LKH!$E$4-LKH!$G$4))))/49.8329)^Blad1!$G$153</f>
        <v>660.25213937730121</v>
      </c>
      <c r="F172" s="27">
        <f>Blad1!H166*(((LKH!$C$4-LKH!$E$4)/(LN((LKH!$C$4-LKH!$G$4)/(LKH!$E$4-LKH!$G$4))))/49.8329)^Blad1!$I$153</f>
        <v>774.77457128576555</v>
      </c>
    </row>
    <row r="173" spans="2:17">
      <c r="B173" s="15">
        <v>2400</v>
      </c>
      <c r="C173" s="27">
        <f>Blad1!B167*(((LKH!$C$4-LKH!$E$4)/(LN((LKH!$C$4-LKH!$G$4)/(LKH!$E$4-LKH!$G$4))))/49.8329)^Blad1!$C$153</f>
        <v>491.25754642515267</v>
      </c>
      <c r="D173" s="27">
        <f>Blad1!D167*(((LKH!$C$4-LKH!$E$4)/(LN((LKH!$C$4-LKH!$G$4)/(LKH!$E$4-LKH!$G$4))))/49.8329)^Blad1!$E$153</f>
        <v>553.34717084145598</v>
      </c>
      <c r="E173" s="27">
        <f>Blad1!F167*(((LKH!$C$4-LKH!$E$4)/(LN((LKH!$C$4-LKH!$G$4)/(LKH!$E$4-LKH!$G$4))))/49.8329)^Blad1!$G$153</f>
        <v>688.95875413283602</v>
      </c>
      <c r="F173" s="27">
        <f>Blad1!H167*(((LKH!$C$4-LKH!$E$4)/(LN((LKH!$C$4-LKH!$G$4)/(LKH!$E$4-LKH!$G$4))))/49.8329)^Blad1!$I$153</f>
        <v>808.46042221123355</v>
      </c>
    </row>
    <row r="174" spans="2:17">
      <c r="B174" s="15">
        <v>2500</v>
      </c>
      <c r="C174" s="27">
        <f>Blad1!B168*(((LKH!$C$4-LKH!$E$4)/(LN((LKH!$C$4-LKH!$G$4)/(LKH!$E$4-LKH!$G$4))))/49.8329)^Blad1!$C$153</f>
        <v>511.72661085953405</v>
      </c>
      <c r="D174" s="27">
        <f>Blad1!D168*(((LKH!$C$4-LKH!$E$4)/(LN((LKH!$C$4-LKH!$G$4)/(LKH!$E$4-LKH!$G$4))))/49.8329)^Blad1!$E$153</f>
        <v>576.40330295984995</v>
      </c>
      <c r="E174" s="27">
        <f>Blad1!F168*(((LKH!$C$4-LKH!$E$4)/(LN((LKH!$C$4-LKH!$G$4)/(LKH!$E$4-LKH!$G$4))))/49.8329)^Blad1!$G$153</f>
        <v>717.66536888837095</v>
      </c>
      <c r="F174" s="27">
        <f>Blad1!H168*(((LKH!$C$4-LKH!$E$4)/(LN((LKH!$C$4-LKH!$G$4)/(LKH!$E$4-LKH!$G$4))))/49.8329)^Blad1!$I$153</f>
        <v>842.14627313670167</v>
      </c>
    </row>
    <row r="175" spans="2:17">
      <c r="B175" s="15">
        <v>2600</v>
      </c>
      <c r="C175" s="27">
        <f>Blad1!B169*(((LKH!$C$4-LKH!$E$4)/(LN((LKH!$C$4-LKH!$G$4)/(LKH!$E$4-LKH!$G$4))))/49.8329)^Blad1!$C$153</f>
        <v>532.19567529391543</v>
      </c>
      <c r="D175" s="27">
        <f>Blad1!D169*(((LKH!$C$4-LKH!$E$4)/(LN((LKH!$C$4-LKH!$G$4)/(LKH!$E$4-LKH!$G$4))))/49.8329)^Blad1!$E$153</f>
        <v>599.45943507824404</v>
      </c>
      <c r="E175" s="27">
        <f>Blad1!F169*(((LKH!$C$4-LKH!$E$4)/(LN((LKH!$C$4-LKH!$G$4)/(LKH!$E$4-LKH!$G$4))))/49.8329)^Blad1!$G$153</f>
        <v>746.37198364390576</v>
      </c>
      <c r="F175" s="27">
        <f>Blad1!H169*(((LKH!$C$4-LKH!$E$4)/(LN((LKH!$C$4-LKH!$G$4)/(LKH!$E$4-LKH!$G$4))))/49.8329)^Blad1!$I$153</f>
        <v>875.83212406216978</v>
      </c>
    </row>
    <row r="176" spans="2:17">
      <c r="B176" s="15">
        <v>2700</v>
      </c>
      <c r="C176" s="27">
        <f>Blad1!B170*(((LKH!$C$4-LKH!$E$4)/(LN((LKH!$C$4-LKH!$G$4)/(LKH!$E$4-LKH!$G$4))))/49.8329)^Blad1!$C$153</f>
        <v>552.66473972829669</v>
      </c>
      <c r="D176" s="27">
        <f>Blad1!D170*(((LKH!$C$4-LKH!$E$4)/(LN((LKH!$C$4-LKH!$G$4)/(LKH!$E$4-LKH!$G$4))))/49.8329)^Blad1!$E$153</f>
        <v>622.51556719663802</v>
      </c>
      <c r="E176" s="27">
        <f>Blad1!F170*(((LKH!$C$4-LKH!$E$4)/(LN((LKH!$C$4-LKH!$G$4)/(LKH!$E$4-LKH!$G$4))))/49.8329)^Blad1!$G$153</f>
        <v>775.07859839944058</v>
      </c>
      <c r="F176" s="27">
        <f>Blad1!H170*(((LKH!$C$4-LKH!$E$4)/(LN((LKH!$C$4-LKH!$G$4)/(LKH!$E$4-LKH!$G$4))))/49.8329)^Blad1!$I$153</f>
        <v>909.51797498763779</v>
      </c>
    </row>
    <row r="177" spans="2:6">
      <c r="B177" s="15">
        <v>2800</v>
      </c>
      <c r="C177" s="27">
        <f>Blad1!B171*(((LKH!$C$4-LKH!$E$4)/(LN((LKH!$C$4-LKH!$G$4)/(LKH!$E$4-LKH!$G$4))))/49.8329)^Blad1!$C$153</f>
        <v>573.13380416267819</v>
      </c>
      <c r="D177" s="27">
        <f>Blad1!D171*(((LKH!$C$4-LKH!$E$4)/(LN((LKH!$C$4-LKH!$G$4)/(LKH!$E$4-LKH!$G$4))))/49.8329)^Blad1!$E$153</f>
        <v>645.57169931503199</v>
      </c>
      <c r="E177" s="27">
        <f>Blad1!F171*(((LKH!$C$4-LKH!$E$4)/(LN((LKH!$C$4-LKH!$G$4)/(LKH!$E$4-LKH!$G$4))))/49.8329)^Blad1!$G$153</f>
        <v>803.78521315497539</v>
      </c>
      <c r="F177" s="27">
        <f>Blad1!H171*(((LKH!$C$4-LKH!$E$4)/(LN((LKH!$C$4-LKH!$G$4)/(LKH!$E$4-LKH!$G$4))))/49.8329)^Blad1!$I$153</f>
        <v>943.2038259131059</v>
      </c>
    </row>
    <row r="178" spans="2:6">
      <c r="B178" s="15">
        <v>2900</v>
      </c>
      <c r="C178" s="27">
        <f>Blad1!B172*(((LKH!$C$4-LKH!$E$4)/(LN((LKH!$C$4-LKH!$G$4)/(LKH!$E$4-LKH!$G$4))))/49.8329)^Blad1!$C$153</f>
        <v>593.60286859705946</v>
      </c>
      <c r="D178" s="27">
        <f>Blad1!D172*(((LKH!$C$4-LKH!$E$4)/(LN((LKH!$C$4-LKH!$G$4)/(LKH!$E$4-LKH!$G$4))))/49.8329)^Blad1!$E$153</f>
        <v>668.62783143342597</v>
      </c>
      <c r="E178" s="27">
        <f>Blad1!F172*(((LKH!$C$4-LKH!$E$4)/(LN((LKH!$C$4-LKH!$G$4)/(LKH!$E$4-LKH!$G$4))))/49.8329)^Blad1!$G$153</f>
        <v>832.49182791051021</v>
      </c>
      <c r="F178" s="27">
        <f>Blad1!H172*(((LKH!$C$4-LKH!$E$4)/(LN((LKH!$C$4-LKH!$G$4)/(LKH!$E$4-LKH!$G$4))))/49.8329)^Blad1!$I$153</f>
        <v>976.88967683857391</v>
      </c>
    </row>
    <row r="179" spans="2:6">
      <c r="B179" s="15">
        <v>3000</v>
      </c>
      <c r="C179" s="27">
        <f>Blad1!B173*(((LKH!$C$4-LKH!$E$4)/(LN((LKH!$C$4-LKH!$G$4)/(LKH!$E$4-LKH!$G$4))))/49.8329)^Blad1!$C$153</f>
        <v>614.07193303144084</v>
      </c>
      <c r="D179" s="27">
        <f>Blad1!D173*(((LKH!$C$4-LKH!$E$4)/(LN((LKH!$C$4-LKH!$G$4)/(LKH!$E$4-LKH!$G$4))))/49.8329)^Blad1!$E$153</f>
        <v>691.68396355182006</v>
      </c>
      <c r="E179" s="27">
        <f>Blad1!F173*(((LKH!$C$4-LKH!$E$4)/(LN((LKH!$C$4-LKH!$G$4)/(LKH!$E$4-LKH!$G$4))))/49.8329)^Blad1!$G$153</f>
        <v>861.19844266604514</v>
      </c>
      <c r="F179" s="27">
        <f>Blad1!H173*(((LKH!$C$4-LKH!$E$4)/(LN((LKH!$C$4-LKH!$G$4)/(LKH!$E$4-LKH!$G$4))))/49.8329)^Blad1!$I$153</f>
        <v>1010.575527764042</v>
      </c>
    </row>
    <row r="180" spans="2:6">
      <c r="B180" s="15">
        <v>3200</v>
      </c>
      <c r="C180" s="27">
        <f>Blad1!B174*(((LKH!$C$4-LKH!$E$4)/(LN((LKH!$C$4-LKH!$G$4)/(LKH!$E$4-LKH!$G$4))))/49.8329)^Blad1!$C$153</f>
        <v>655.0100619002036</v>
      </c>
      <c r="D180" s="27">
        <f>Blad1!D174*(((LKH!$C$4-LKH!$E$4)/(LN((LKH!$C$4-LKH!$G$4)/(LKH!$E$4-LKH!$G$4))))/49.8329)^Blad1!$E$153</f>
        <v>737.79622778860801</v>
      </c>
      <c r="E180" s="27">
        <f>Blad1!F174*(((LKH!$C$4-LKH!$E$4)/(LN((LKH!$C$4-LKH!$G$4)/(LKH!$E$4-LKH!$G$4))))/49.8329)^Blad1!$G$153</f>
        <v>918.61167217711477</v>
      </c>
      <c r="F180" s="27">
        <f>Blad1!H174*(((LKH!$C$4-LKH!$E$4)/(LN((LKH!$C$4-LKH!$G$4)/(LKH!$E$4-LKH!$G$4))))/49.8329)^Blad1!$I$153</f>
        <v>1077.9472296149781</v>
      </c>
    </row>
    <row r="181" spans="2:6">
      <c r="B181" s="15">
        <v>3400</v>
      </c>
      <c r="C181" s="27">
        <f>Blad1!B175*(((LKH!$C$4-LKH!$E$4)/(LN((LKH!$C$4-LKH!$G$4)/(LKH!$E$4-LKH!$G$4))))/49.8329)^Blad1!$C$153</f>
        <v>695.94819076896624</v>
      </c>
      <c r="D181" s="27">
        <f>Blad1!D175*(((LKH!$C$4-LKH!$E$4)/(LN((LKH!$C$4-LKH!$G$4)/(LKH!$E$4-LKH!$G$4))))/49.8329)^Blad1!$E$153</f>
        <v>783.90849202539607</v>
      </c>
      <c r="E181" s="27">
        <f>Blad1!F175*(((LKH!$C$4-LKH!$E$4)/(LN((LKH!$C$4-LKH!$G$4)/(LKH!$E$4-LKH!$G$4))))/49.8329)^Blad1!$G$153</f>
        <v>976.0249016881844</v>
      </c>
      <c r="F181" s="27">
        <f>Blad1!H175*(((LKH!$C$4-LKH!$E$4)/(LN((LKH!$C$4-LKH!$G$4)/(LKH!$E$4-LKH!$G$4))))/49.8329)^Blad1!$I$153</f>
        <v>1145.3189314659141</v>
      </c>
    </row>
    <row r="182" spans="2:6">
      <c r="B182" s="33">
        <v>3600</v>
      </c>
      <c r="C182" s="27">
        <f>Blad1!B176*(((LKH!$C$4-LKH!$E$4)/(LN((LKH!$C$4-LKH!$G$4)/(LKH!$E$4-LKH!$G$4))))/49.8329)^Blad1!$C$153</f>
        <v>736.886319637729</v>
      </c>
      <c r="D182" s="27">
        <f>Blad1!D176*(((LKH!$C$4-LKH!$E$4)/(LN((LKH!$C$4-LKH!$G$4)/(LKH!$E$4-LKH!$G$4))))/49.8329)^Blad1!$E$153</f>
        <v>830.02075626218391</v>
      </c>
      <c r="E182" s="27">
        <f>Blad1!F176*(((LKH!$C$4-LKH!$E$4)/(LN((LKH!$C$4-LKH!$G$4)/(LKH!$E$4-LKH!$G$4))))/49.8329)^Blad1!$G$153</f>
        <v>1033.438131199254</v>
      </c>
      <c r="F182" s="27">
        <f>Blad1!H176*(((LKH!$C$4-LKH!$E$4)/(LN((LKH!$C$4-LKH!$G$4)/(LKH!$E$4-LKH!$G$4))))/49.8329)^Blad1!$I$153</f>
        <v>1212.6906333168504</v>
      </c>
    </row>
    <row r="183" spans="2:6">
      <c r="B183" s="33">
        <v>3800</v>
      </c>
      <c r="C183" s="27">
        <f>Blad1!B177*(((LKH!$C$4-LKH!$E$4)/(LN((LKH!$C$4-LKH!$G$4)/(LKH!$E$4-LKH!$G$4))))/49.8329)^Blad1!$C$153</f>
        <v>777.82444850649165</v>
      </c>
      <c r="D183" s="27">
        <f>Blad1!D177*(((LKH!$C$4-LKH!$E$4)/(LN((LKH!$C$4-LKH!$G$4)/(LKH!$E$4-LKH!$G$4))))/49.8329)^Blad1!$E$153</f>
        <v>876.13302049897197</v>
      </c>
      <c r="E183" s="27">
        <f>Blad1!F177*(((LKH!$C$4-LKH!$E$4)/(LN((LKH!$C$4-LKH!$G$4)/(LKH!$E$4-LKH!$G$4))))/49.8329)^Blad1!$G$153</f>
        <v>1090.8513607103239</v>
      </c>
      <c r="F183" s="27">
        <f>Blad1!H177*(((LKH!$C$4-LKH!$E$4)/(LN((LKH!$C$4-LKH!$G$4)/(LKH!$E$4-LKH!$G$4))))/49.8329)^Blad1!$I$153</f>
        <v>1280.0623351677866</v>
      </c>
    </row>
    <row r="184" spans="2:6">
      <c r="B184" s="33">
        <v>4000</v>
      </c>
      <c r="C184" s="27">
        <f>Blad1!B178*(((LKH!$C$4-LKH!$E$4)/(LN((LKH!$C$4-LKH!$G$4)/(LKH!$E$4-LKH!$G$4))))/49.8329)^Blad1!$C$153</f>
        <v>818.76257737525452</v>
      </c>
      <c r="D184" s="27">
        <f>Blad1!D178*(((LKH!$C$4-LKH!$E$4)/(LN((LKH!$C$4-LKH!$G$4)/(LKH!$E$4-LKH!$G$4))))/49.8329)^Blad1!$E$153</f>
        <v>922.24528473576004</v>
      </c>
      <c r="E184" s="27">
        <f>Blad1!F178*(((LKH!$C$4-LKH!$E$4)/(LN((LKH!$C$4-LKH!$G$4)/(LKH!$E$4-LKH!$G$4))))/49.8329)^Blad1!$G$153</f>
        <v>1148.2645902213935</v>
      </c>
      <c r="F184" s="27">
        <f>Blad1!H178*(((LKH!$C$4-LKH!$E$4)/(LN((LKH!$C$4-LKH!$G$4)/(LKH!$E$4-LKH!$G$4))))/49.8329)^Blad1!$I$153</f>
        <v>1347.4340370187226</v>
      </c>
    </row>
    <row r="185" spans="2:6">
      <c r="B185" s="33">
        <v>4200</v>
      </c>
      <c r="C185" s="63" t="s">
        <v>15</v>
      </c>
      <c r="D185" s="27">
        <f>Blad1!D179*(((LKH!$C$4-LKH!$E$4)/(LN((LKH!$C$4-LKH!$G$4)/(LKH!$E$4-LKH!$G$4))))/49.8329)^Blad1!$E$153</f>
        <v>968.35754897254799</v>
      </c>
      <c r="E185" s="27">
        <f>Blad1!F179*(((LKH!$C$4-LKH!$E$4)/(LN((LKH!$C$4-LKH!$G$4)/(LKH!$E$4-LKH!$G$4))))/49.8329)^Blad1!$G$153</f>
        <v>1205.6778197324631</v>
      </c>
      <c r="F185" s="27">
        <f>Blad1!H179*(((LKH!$C$4-LKH!$E$4)/(LN((LKH!$C$4-LKH!$G$4)/(LKH!$E$4-LKH!$G$4))))/49.8329)^Blad1!$I$153</f>
        <v>1414.8057388696589</v>
      </c>
    </row>
    <row r="186" spans="2:6">
      <c r="B186" s="33">
        <v>4400</v>
      </c>
      <c r="C186" s="63" t="s">
        <v>15</v>
      </c>
      <c r="D186" s="27">
        <f>Blad1!D180*(((LKH!$C$4-LKH!$E$4)/(LN((LKH!$C$4-LKH!$G$4)/(LKH!$E$4-LKH!$G$4))))/49.8329)^Blad1!$E$153</f>
        <v>1014.4698132093361</v>
      </c>
      <c r="E186" s="27">
        <f>Blad1!F180*(((LKH!$C$4-LKH!$E$4)/(LN((LKH!$C$4-LKH!$G$4)/(LKH!$E$4-LKH!$G$4))))/49.8329)^Blad1!$G$153</f>
        <v>1263.0910492435328</v>
      </c>
      <c r="F186" s="27">
        <f>Blad1!H180*(((LKH!$C$4-LKH!$E$4)/(LN((LKH!$C$4-LKH!$G$4)/(LKH!$E$4-LKH!$G$4))))/49.8329)^Blad1!$I$153</f>
        <v>1482.1774407205949</v>
      </c>
    </row>
    <row r="187" spans="2:6">
      <c r="B187" s="33">
        <v>4600</v>
      </c>
      <c r="C187" s="63" t="s">
        <v>15</v>
      </c>
      <c r="D187" s="27">
        <f>Blad1!D181*(((LKH!$C$4-LKH!$E$4)/(LN((LKH!$C$4-LKH!$G$4)/(LKH!$E$4-LKH!$G$4))))/49.8329)^Blad1!$E$153</f>
        <v>1060.582077446124</v>
      </c>
      <c r="E187" s="27">
        <f>Blad1!F181*(((LKH!$C$4-LKH!$E$4)/(LN((LKH!$C$4-LKH!$G$4)/(LKH!$E$4-LKH!$G$4))))/49.8329)^Blad1!$G$153</f>
        <v>1320.5042787546024</v>
      </c>
      <c r="F187" s="27">
        <f>Blad1!H181*(((LKH!$C$4-LKH!$E$4)/(LN((LKH!$C$4-LKH!$G$4)/(LKH!$E$4-LKH!$G$4))))/49.8329)^Blad1!$I$153</f>
        <v>1549.5491425715311</v>
      </c>
    </row>
    <row r="188" spans="2:6">
      <c r="B188" s="33">
        <v>4800</v>
      </c>
      <c r="C188" s="63" t="s">
        <v>15</v>
      </c>
      <c r="D188" s="27">
        <f>Blad1!D182*(((LKH!$C$4-LKH!$E$4)/(LN((LKH!$C$4-LKH!$G$4)/(LKH!$E$4-LKH!$G$4))))/49.8329)^Blad1!$E$153</f>
        <v>1106.694341682912</v>
      </c>
      <c r="E188" s="27">
        <f>Blad1!F182*(((LKH!$C$4-LKH!$E$4)/(LN((LKH!$C$4-LKH!$G$4)/(LKH!$E$4-LKH!$G$4))))/49.8329)^Blad1!$G$153</f>
        <v>1377.917508265672</v>
      </c>
      <c r="F188" s="27">
        <f>Blad1!H182*(((LKH!$C$4-LKH!$E$4)/(LN((LKH!$C$4-LKH!$G$4)/(LKH!$E$4-LKH!$G$4))))/49.8329)^Blad1!$I$153</f>
        <v>1616.9208444224671</v>
      </c>
    </row>
    <row r="189" spans="2:6">
      <c r="B189" s="33">
        <v>5000</v>
      </c>
      <c r="C189" s="63" t="s">
        <v>15</v>
      </c>
      <c r="D189" s="27">
        <f>Blad1!D183*(((LKH!$C$4-LKH!$E$4)/(LN((LKH!$C$4-LKH!$G$4)/(LKH!$E$4-LKH!$G$4))))/49.8329)^Blad1!$E$153</f>
        <v>1152.8066059196999</v>
      </c>
      <c r="E189" s="27">
        <f>Blad1!F183*(((LKH!$C$4-LKH!$E$4)/(LN((LKH!$C$4-LKH!$G$4)/(LKH!$E$4-LKH!$G$4))))/49.8329)^Blad1!$G$153</f>
        <v>1435.3307377767419</v>
      </c>
      <c r="F189" s="27">
        <f>Blad1!H183*(((LKH!$C$4-LKH!$E$4)/(LN((LKH!$C$4-LKH!$G$4)/(LKH!$E$4-LKH!$G$4))))/49.8329)^Blad1!$I$153</f>
        <v>1684.2925462734033</v>
      </c>
    </row>
    <row r="190" spans="2:6">
      <c r="B190" s="33">
        <v>5200</v>
      </c>
      <c r="C190" s="63" t="s">
        <v>15</v>
      </c>
      <c r="D190" s="27">
        <f>Blad1!D184*(((LKH!$C$4-LKH!$E$4)/(LN((LKH!$C$4-LKH!$G$4)/(LKH!$E$4-LKH!$G$4))))/49.8329)^Blad1!$E$153</f>
        <v>1198.9188701564881</v>
      </c>
      <c r="E190" s="27">
        <f>Blad1!F184*(((LKH!$C$4-LKH!$E$4)/(LN((LKH!$C$4-LKH!$G$4)/(LKH!$E$4-LKH!$G$4))))/49.8329)^Blad1!$G$153</f>
        <v>1492.7439672878115</v>
      </c>
      <c r="F190" s="27">
        <f>Blad1!H184*(((LKH!$C$4-LKH!$E$4)/(LN((LKH!$C$4-LKH!$G$4)/(LKH!$E$4-LKH!$G$4))))/49.8329)^Blad1!$I$153</f>
        <v>1751.6642481243396</v>
      </c>
    </row>
    <row r="191" spans="2:6">
      <c r="B191" s="33">
        <v>5400</v>
      </c>
      <c r="C191" s="63" t="s">
        <v>15</v>
      </c>
      <c r="D191" s="27">
        <f>Blad1!D185*(((LKH!$C$4-LKH!$E$4)/(LN((LKH!$C$4-LKH!$G$4)/(LKH!$E$4-LKH!$G$4))))/49.8329)^Blad1!$E$153</f>
        <v>1245.031134393276</v>
      </c>
      <c r="E191" s="27">
        <f>Blad1!F185*(((LKH!$C$4-LKH!$E$4)/(LN((LKH!$C$4-LKH!$G$4)/(LKH!$E$4-LKH!$G$4))))/49.8329)^Blad1!$G$153</f>
        <v>1550.1571967988812</v>
      </c>
      <c r="F191" s="27">
        <f>Blad1!H185*(((LKH!$C$4-LKH!$E$4)/(LN((LKH!$C$4-LKH!$G$4)/(LKH!$E$4-LKH!$G$4))))/49.8329)^Blad1!$I$153</f>
        <v>1819.0359499752756</v>
      </c>
    </row>
    <row r="192" spans="2:6">
      <c r="B192" s="33">
        <v>5600</v>
      </c>
      <c r="C192" s="63" t="s">
        <v>15</v>
      </c>
      <c r="D192" s="27">
        <f>Blad1!D186*(((LKH!$C$4-LKH!$E$4)/(LN((LKH!$C$4-LKH!$G$4)/(LKH!$E$4-LKH!$G$4))))/49.8329)^Blad1!$E$153</f>
        <v>1291.143398630064</v>
      </c>
      <c r="E192" s="27">
        <f>Blad1!F186*(((LKH!$C$4-LKH!$E$4)/(LN((LKH!$C$4-LKH!$G$4)/(LKH!$E$4-LKH!$G$4))))/49.8329)^Blad1!$G$153</f>
        <v>1607.5704263099508</v>
      </c>
      <c r="F192" s="27">
        <f>Blad1!H186*(((LKH!$C$4-LKH!$E$4)/(LN((LKH!$C$4-LKH!$G$4)/(LKH!$E$4-LKH!$G$4))))/49.8329)^Blad1!$I$153</f>
        <v>1886.4076518262118</v>
      </c>
    </row>
    <row r="193" spans="2:8">
      <c r="B193" s="33">
        <v>5800</v>
      </c>
      <c r="C193" s="63" t="s">
        <v>15</v>
      </c>
      <c r="D193" s="27">
        <f>Blad1!D187*(((LKH!$C$4-LKH!$E$4)/(LN((LKH!$C$4-LKH!$G$4)/(LKH!$E$4-LKH!$G$4))))/49.8329)^Blad1!$E$153</f>
        <v>1337.2556628668519</v>
      </c>
      <c r="E193" s="27">
        <f>Blad1!F187*(((LKH!$C$4-LKH!$E$4)/(LN((LKH!$C$4-LKH!$G$4)/(LKH!$E$4-LKH!$G$4))))/49.8329)^Blad1!$G$153</f>
        <v>1664.9836558210204</v>
      </c>
      <c r="F193" s="27">
        <f>Blad1!H187*(((LKH!$C$4-LKH!$E$4)/(LN((LKH!$C$4-LKH!$G$4)/(LKH!$E$4-LKH!$G$4))))/49.8329)^Blad1!$I$153</f>
        <v>1953.7793536771478</v>
      </c>
    </row>
    <row r="194" spans="2:8" ht="12" customHeight="1">
      <c r="B194" s="33">
        <v>6000</v>
      </c>
      <c r="C194" s="63" t="s">
        <v>15</v>
      </c>
      <c r="D194" s="27">
        <f>Blad1!D188*(((LKH!$C$4-LKH!$E$4)/(LN((LKH!$C$4-LKH!$G$4)/(LKH!$E$4-LKH!$G$4))))/49.8329)^Blad1!$E$153</f>
        <v>1383.3679271036401</v>
      </c>
      <c r="E194" s="27">
        <f>Blad1!F188*(((LKH!$C$4-LKH!$E$4)/(LN((LKH!$C$4-LKH!$G$4)/(LKH!$E$4-LKH!$G$4))))/49.8329)^Blad1!$G$153</f>
        <v>1722.3968853320903</v>
      </c>
      <c r="F194" s="27">
        <f>Blad1!H188*(((LKH!$C$4-LKH!$E$4)/(LN((LKH!$C$4-LKH!$G$4)/(LKH!$E$4-LKH!$G$4))))/49.8329)^Blad1!$I$153</f>
        <v>2021.151055528084</v>
      </c>
    </row>
    <row r="195" spans="2:8" ht="18">
      <c r="B195" s="66"/>
      <c r="C195" s="66"/>
      <c r="D195" s="66"/>
      <c r="E195" s="66"/>
      <c r="F195" s="66"/>
    </row>
    <row r="197" spans="2:8">
      <c r="B197" s="22" t="s">
        <v>28</v>
      </c>
      <c r="G197" s="1"/>
    </row>
    <row r="198" spans="2:8">
      <c r="B198" s="22"/>
      <c r="G198" s="1"/>
    </row>
    <row r="199" spans="2:8">
      <c r="G199" s="1"/>
    </row>
    <row r="200" spans="2:8" ht="14">
      <c r="B200" s="88" t="s">
        <v>29</v>
      </c>
      <c r="C200" s="89"/>
      <c r="D200" s="89"/>
      <c r="E200" s="89" t="s">
        <v>30</v>
      </c>
      <c r="F200" s="90" t="s">
        <v>31</v>
      </c>
      <c r="G200" s="1"/>
      <c r="H200" s="89"/>
    </row>
    <row r="201" spans="2:8" ht="14">
      <c r="B201" s="89" t="s">
        <v>32</v>
      </c>
      <c r="C201" s="89"/>
      <c r="D201" s="89"/>
      <c r="E201" s="89" t="s">
        <v>33</v>
      </c>
      <c r="F201" s="91" t="s">
        <v>34</v>
      </c>
      <c r="G201" s="1"/>
      <c r="H201" s="89"/>
    </row>
    <row r="202" spans="2:8" ht="14">
      <c r="B202" s="89" t="s">
        <v>35</v>
      </c>
      <c r="C202" s="89"/>
      <c r="D202" s="89"/>
      <c r="E202" s="89" t="s">
        <v>36</v>
      </c>
      <c r="F202" s="91" t="s">
        <v>37</v>
      </c>
      <c r="G202" s="1"/>
      <c r="H202" s="89"/>
    </row>
    <row r="203" spans="2:8">
      <c r="G203" s="1"/>
    </row>
  </sheetData>
  <sheetProtection algorithmName="SHA-512" hashValue="gpFrCuEpnS0t5RVN+xnKtVZpCEUZRg5ufi2cQGZdMp1XnFvG3a2pW2nfTBDs10itHRC/t9959lVlH9jKPxB0SA==" saltValue="ytQ6hQ1i/TJn9PosmTTaWQ==" spinCount="100000" sheet="1" objects="1" scenarios="1" selectLockedCells="1"/>
  <mergeCells count="14">
    <mergeCell ref="I54:P54"/>
    <mergeCell ref="B195:F195"/>
    <mergeCell ref="C8:F8"/>
    <mergeCell ref="B7:F7"/>
    <mergeCell ref="C54:F54"/>
    <mergeCell ref="B53:F53"/>
    <mergeCell ref="B99:F99"/>
    <mergeCell ref="I162:Q162"/>
    <mergeCell ref="H61:P61"/>
    <mergeCell ref="H65:P65"/>
    <mergeCell ref="I111:Q111"/>
    <mergeCell ref="C100:F100"/>
    <mergeCell ref="C151:F151"/>
    <mergeCell ref="B150:F150"/>
  </mergeCells>
  <phoneticPr fontId="0" type="noConversion"/>
  <hyperlinks>
    <hyperlink ref="F202" r:id="rId1" xr:uid="{0D3B10BF-2D32-7642-8202-001EC331C5C4}"/>
    <hyperlink ref="F201" r:id="rId2" xr:uid="{B8AE9D7C-34E9-0948-BBE2-1B405F60AFF6}"/>
  </hyperlinks>
  <pageMargins left="0.75" right="0.75" top="1" bottom="1" header="0.5" footer="0.5"/>
  <pageSetup paperSize="9" scale="33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7"/>
  <sheetViews>
    <sheetView topLeftCell="A61" workbookViewId="0">
      <selection activeCell="N63" sqref="N63"/>
    </sheetView>
  </sheetViews>
  <sheetFormatPr baseColWidth="10" defaultColWidth="11.5" defaultRowHeight="20"/>
  <cols>
    <col min="1" max="6" width="11.5" style="2" customWidth="1"/>
    <col min="7" max="7" width="11.5" style="11" customWidth="1"/>
    <col min="8" max="8" width="11.5" style="12" customWidth="1"/>
  </cols>
  <sheetData>
    <row r="1" spans="1:12" ht="21" thickBot="1"/>
    <row r="2" spans="1:12" s="6" customFormat="1" ht="26" customHeight="1" thickBot="1">
      <c r="A2" s="7" t="s">
        <v>0</v>
      </c>
      <c r="B2" s="8"/>
      <c r="C2" s="10"/>
      <c r="D2" s="8"/>
      <c r="E2" s="8"/>
      <c r="F2" s="9"/>
      <c r="G2" s="5"/>
      <c r="H2" s="12"/>
    </row>
    <row r="3" spans="1:12" s="6" customFormat="1" ht="26" customHeight="1" thickBot="1">
      <c r="A3" s="7">
        <v>10</v>
      </c>
      <c r="B3" s="8"/>
      <c r="C3" s="8">
        <v>11</v>
      </c>
      <c r="D3" s="8">
        <v>21</v>
      </c>
      <c r="E3" s="8">
        <v>22</v>
      </c>
      <c r="F3" s="9">
        <v>33</v>
      </c>
      <c r="G3" s="5"/>
      <c r="H3" s="13">
        <v>10</v>
      </c>
      <c r="I3" s="8">
        <v>11</v>
      </c>
      <c r="J3" s="8">
        <v>21</v>
      </c>
      <c r="K3" s="8">
        <v>22</v>
      </c>
      <c r="L3" s="9">
        <v>33</v>
      </c>
    </row>
    <row r="4" spans="1:12" ht="13">
      <c r="A4" s="2">
        <f>(G4*H4)/1000</f>
        <v>124.96479999999998</v>
      </c>
      <c r="C4" s="2">
        <f>(G4*I4)/1000</f>
        <v>189.2</v>
      </c>
      <c r="D4" s="2">
        <f>(G4*J4)/1000</f>
        <v>294.8</v>
      </c>
      <c r="E4" s="2">
        <f>(G4*K4)/1000</f>
        <v>354.4</v>
      </c>
      <c r="F4" s="2">
        <f>(G4*L4)/1000</f>
        <v>503.6</v>
      </c>
      <c r="G4" s="11">
        <v>400</v>
      </c>
      <c r="H4" s="14">
        <f>332*0.941</f>
        <v>312.41199999999998</v>
      </c>
      <c r="I4">
        <v>473</v>
      </c>
      <c r="J4">
        <v>737</v>
      </c>
      <c r="K4">
        <v>886</v>
      </c>
      <c r="L4">
        <v>1259</v>
      </c>
    </row>
    <row r="5" spans="1:12" ht="13">
      <c r="A5" s="2">
        <f t="shared" ref="A5:A19" si="0">(G5*H5)/1000</f>
        <v>156.20599999999999</v>
      </c>
      <c r="C5" s="2">
        <f t="shared" ref="C5:C19" si="1">(G5*I5)/1000</f>
        <v>236.5</v>
      </c>
      <c r="D5" s="2">
        <f t="shared" ref="D5:D19" si="2">(G5*J5)/1000</f>
        <v>368.5</v>
      </c>
      <c r="E5" s="2">
        <f t="shared" ref="E5:E19" si="3">(G5*K5)/1000</f>
        <v>443</v>
      </c>
      <c r="F5" s="2">
        <f t="shared" ref="F5:F19" si="4">(G5*L5)/1000</f>
        <v>629.5</v>
      </c>
      <c r="G5" s="11">
        <v>500</v>
      </c>
      <c r="H5" s="14">
        <f t="shared" ref="H5:H12" si="5">332*0.941</f>
        <v>312.41199999999998</v>
      </c>
      <c r="I5">
        <v>473</v>
      </c>
      <c r="J5">
        <v>737</v>
      </c>
      <c r="K5">
        <v>886</v>
      </c>
      <c r="L5">
        <v>1259</v>
      </c>
    </row>
    <row r="6" spans="1:12" ht="13">
      <c r="A6" s="2">
        <f t="shared" si="0"/>
        <v>187.44719999999998</v>
      </c>
      <c r="C6" s="2">
        <f t="shared" si="1"/>
        <v>283.8</v>
      </c>
      <c r="D6" s="2">
        <f t="shared" si="2"/>
        <v>442.2</v>
      </c>
      <c r="E6" s="2">
        <f t="shared" si="3"/>
        <v>531.6</v>
      </c>
      <c r="F6" s="2">
        <f t="shared" si="4"/>
        <v>755.4</v>
      </c>
      <c r="G6" s="11">
        <v>600</v>
      </c>
      <c r="H6" s="14">
        <f t="shared" si="5"/>
        <v>312.41199999999998</v>
      </c>
      <c r="I6">
        <v>473</v>
      </c>
      <c r="J6">
        <v>737</v>
      </c>
      <c r="K6">
        <v>886</v>
      </c>
      <c r="L6">
        <v>1259</v>
      </c>
    </row>
    <row r="7" spans="1:12" ht="13">
      <c r="A7" s="2">
        <f t="shared" si="0"/>
        <v>218.2236</v>
      </c>
      <c r="C7" s="2">
        <f t="shared" si="1"/>
        <v>331.1</v>
      </c>
      <c r="D7" s="2">
        <f t="shared" si="2"/>
        <v>515.9</v>
      </c>
      <c r="E7" s="2">
        <f t="shared" si="3"/>
        <v>620.20000000000005</v>
      </c>
      <c r="F7" s="2">
        <f t="shared" si="4"/>
        <v>881.3</v>
      </c>
      <c r="G7" s="11">
        <v>700</v>
      </c>
      <c r="H7" s="14">
        <f>332*0.939</f>
        <v>311.74799999999999</v>
      </c>
      <c r="I7">
        <v>473</v>
      </c>
      <c r="J7">
        <v>737</v>
      </c>
      <c r="K7">
        <v>886</v>
      </c>
      <c r="L7">
        <v>1259</v>
      </c>
    </row>
    <row r="8" spans="1:12" ht="13">
      <c r="A8" s="2">
        <f t="shared" si="0"/>
        <v>249.92959999999997</v>
      </c>
      <c r="C8" s="2">
        <f t="shared" si="1"/>
        <v>378.4</v>
      </c>
      <c r="D8" s="2">
        <f t="shared" si="2"/>
        <v>589.6</v>
      </c>
      <c r="E8" s="2">
        <f t="shared" si="3"/>
        <v>708.8</v>
      </c>
      <c r="F8" s="2">
        <f t="shared" si="4"/>
        <v>1007.2</v>
      </c>
      <c r="G8" s="11">
        <v>800</v>
      </c>
      <c r="H8" s="14">
        <f t="shared" si="5"/>
        <v>312.41199999999998</v>
      </c>
      <c r="I8">
        <v>473</v>
      </c>
      <c r="J8">
        <v>737</v>
      </c>
      <c r="K8">
        <v>886</v>
      </c>
      <c r="L8">
        <v>1259</v>
      </c>
    </row>
    <row r="9" spans="1:12" ht="13">
      <c r="A9" s="2">
        <f t="shared" si="0"/>
        <v>281.17079999999999</v>
      </c>
      <c r="C9" s="2">
        <v>425.7</v>
      </c>
      <c r="D9" s="2">
        <f t="shared" si="2"/>
        <v>663.3</v>
      </c>
      <c r="E9" s="2">
        <f t="shared" si="3"/>
        <v>797.4</v>
      </c>
      <c r="F9" s="2">
        <f t="shared" si="4"/>
        <v>1133.0999999999999</v>
      </c>
      <c r="G9" s="11">
        <v>900</v>
      </c>
      <c r="H9" s="14">
        <f t="shared" si="5"/>
        <v>312.41199999999998</v>
      </c>
      <c r="I9">
        <v>473</v>
      </c>
      <c r="J9">
        <v>737</v>
      </c>
      <c r="K9">
        <v>886</v>
      </c>
      <c r="L9">
        <v>1259</v>
      </c>
    </row>
    <row r="10" spans="1:12" ht="13">
      <c r="A10" s="2">
        <f t="shared" si="0"/>
        <v>312.41199999999998</v>
      </c>
      <c r="C10" s="2">
        <f t="shared" si="1"/>
        <v>473</v>
      </c>
      <c r="D10" s="2">
        <f t="shared" si="2"/>
        <v>737</v>
      </c>
      <c r="E10" s="2">
        <f t="shared" si="3"/>
        <v>886</v>
      </c>
      <c r="F10" s="2">
        <f t="shared" si="4"/>
        <v>1259</v>
      </c>
      <c r="G10" s="11">
        <v>1000</v>
      </c>
      <c r="H10" s="14">
        <f t="shared" si="5"/>
        <v>312.41199999999998</v>
      </c>
      <c r="I10">
        <v>473</v>
      </c>
      <c r="J10">
        <v>737</v>
      </c>
      <c r="K10">
        <v>886</v>
      </c>
      <c r="L10">
        <v>1259</v>
      </c>
    </row>
    <row r="11" spans="1:12" ht="13">
      <c r="A11" s="2">
        <f t="shared" si="0"/>
        <v>343.65319999999997</v>
      </c>
      <c r="C11" s="2">
        <v>520.29999999999995</v>
      </c>
      <c r="D11" s="2">
        <f t="shared" si="2"/>
        <v>810.7</v>
      </c>
      <c r="E11" s="2">
        <f t="shared" si="3"/>
        <v>974.6</v>
      </c>
      <c r="F11" s="2">
        <f t="shared" si="4"/>
        <v>1384.9</v>
      </c>
      <c r="G11" s="11">
        <v>1100</v>
      </c>
      <c r="H11" s="14">
        <f t="shared" si="5"/>
        <v>312.41199999999998</v>
      </c>
      <c r="I11">
        <v>473</v>
      </c>
      <c r="J11">
        <v>737</v>
      </c>
      <c r="K11">
        <v>886</v>
      </c>
      <c r="L11">
        <v>1259</v>
      </c>
    </row>
    <row r="12" spans="1:12" ht="13">
      <c r="A12" s="2">
        <f t="shared" si="0"/>
        <v>374.89439999999996</v>
      </c>
      <c r="C12" s="2">
        <f t="shared" si="1"/>
        <v>567.6</v>
      </c>
      <c r="D12" s="2">
        <f t="shared" si="2"/>
        <v>884.4</v>
      </c>
      <c r="E12" s="2">
        <f t="shared" si="3"/>
        <v>1063.2</v>
      </c>
      <c r="F12" s="2">
        <f t="shared" si="4"/>
        <v>1510.8</v>
      </c>
      <c r="G12" s="11">
        <v>1200</v>
      </c>
      <c r="H12" s="14">
        <f t="shared" si="5"/>
        <v>312.41199999999998</v>
      </c>
      <c r="I12">
        <v>473</v>
      </c>
      <c r="J12">
        <v>737</v>
      </c>
      <c r="K12">
        <v>886</v>
      </c>
      <c r="L12">
        <v>1259</v>
      </c>
    </row>
    <row r="13" spans="1:12" ht="13">
      <c r="A13" s="2">
        <f t="shared" si="0"/>
        <v>436.91199999999998</v>
      </c>
      <c r="C13" s="2">
        <f t="shared" si="1"/>
        <v>662.2</v>
      </c>
      <c r="D13" s="2">
        <f t="shared" si="2"/>
        <v>1031.8</v>
      </c>
      <c r="E13" s="2">
        <f t="shared" si="3"/>
        <v>1240.4000000000001</v>
      </c>
      <c r="F13" s="2">
        <f t="shared" si="4"/>
        <v>1762.6</v>
      </c>
      <c r="G13" s="11">
        <v>1400</v>
      </c>
      <c r="H13" s="14">
        <f>332*0.94</f>
        <v>312.08</v>
      </c>
      <c r="I13">
        <v>473</v>
      </c>
      <c r="J13">
        <v>737</v>
      </c>
      <c r="K13">
        <v>886</v>
      </c>
      <c r="L13">
        <v>1259</v>
      </c>
    </row>
    <row r="14" spans="1:12" ht="13">
      <c r="A14" s="2">
        <f t="shared" si="0"/>
        <v>499.32799999999997</v>
      </c>
      <c r="C14" s="2">
        <f t="shared" si="1"/>
        <v>756.8</v>
      </c>
      <c r="D14" s="2">
        <f t="shared" si="2"/>
        <v>1179.2</v>
      </c>
      <c r="E14" s="2">
        <f t="shared" si="3"/>
        <v>1417.6</v>
      </c>
      <c r="F14" s="2">
        <f t="shared" si="4"/>
        <v>2014.4</v>
      </c>
      <c r="G14" s="11">
        <v>1600</v>
      </c>
      <c r="H14" s="14">
        <f t="shared" ref="H14:H19" si="6">332*0.94</f>
        <v>312.08</v>
      </c>
      <c r="I14">
        <v>473</v>
      </c>
      <c r="J14">
        <v>737</v>
      </c>
      <c r="K14">
        <v>886</v>
      </c>
      <c r="L14">
        <v>1259</v>
      </c>
    </row>
    <row r="15" spans="1:12" ht="13">
      <c r="A15" s="2">
        <f t="shared" si="0"/>
        <v>561.74400000000003</v>
      </c>
      <c r="C15" s="2">
        <f t="shared" si="1"/>
        <v>851.4</v>
      </c>
      <c r="D15" s="2">
        <f t="shared" si="2"/>
        <v>1326.6</v>
      </c>
      <c r="E15" s="2">
        <f t="shared" si="3"/>
        <v>1594.8</v>
      </c>
      <c r="F15" s="2">
        <f t="shared" si="4"/>
        <v>2266.1999999999998</v>
      </c>
      <c r="G15" s="11">
        <v>1800</v>
      </c>
      <c r="H15" s="14">
        <f t="shared" si="6"/>
        <v>312.08</v>
      </c>
      <c r="I15">
        <v>473</v>
      </c>
      <c r="J15">
        <v>737</v>
      </c>
      <c r="K15">
        <v>886</v>
      </c>
      <c r="L15">
        <v>1259</v>
      </c>
    </row>
    <row r="16" spans="1:12" ht="13">
      <c r="A16" s="2">
        <f t="shared" si="0"/>
        <v>624.16</v>
      </c>
      <c r="C16" s="2">
        <f t="shared" si="1"/>
        <v>946</v>
      </c>
      <c r="D16" s="2">
        <f t="shared" si="2"/>
        <v>1474</v>
      </c>
      <c r="E16" s="2">
        <f t="shared" si="3"/>
        <v>1772</v>
      </c>
      <c r="F16" s="2">
        <f t="shared" si="4"/>
        <v>2518</v>
      </c>
      <c r="G16" s="11">
        <v>2000</v>
      </c>
      <c r="H16" s="14">
        <f t="shared" si="6"/>
        <v>312.08</v>
      </c>
      <c r="I16">
        <v>473</v>
      </c>
      <c r="J16">
        <v>737</v>
      </c>
      <c r="K16">
        <v>886</v>
      </c>
      <c r="L16">
        <v>1259</v>
      </c>
    </row>
    <row r="17" spans="1:12" ht="13">
      <c r="A17" s="2">
        <f t="shared" si="0"/>
        <v>717.78399999999999</v>
      </c>
      <c r="C17" s="2">
        <f t="shared" si="1"/>
        <v>1087.9000000000001</v>
      </c>
      <c r="D17" s="2">
        <f t="shared" si="2"/>
        <v>1695.1</v>
      </c>
      <c r="E17" s="2">
        <f t="shared" si="3"/>
        <v>2037.8</v>
      </c>
      <c r="F17" s="2">
        <f t="shared" si="4"/>
        <v>2895.7</v>
      </c>
      <c r="G17" s="3">
        <v>2300</v>
      </c>
      <c r="H17" s="14">
        <f t="shared" si="6"/>
        <v>312.08</v>
      </c>
      <c r="I17">
        <v>473</v>
      </c>
      <c r="J17">
        <v>737</v>
      </c>
      <c r="K17">
        <v>886</v>
      </c>
      <c r="L17">
        <v>1259</v>
      </c>
    </row>
    <row r="18" spans="1:12" ht="13">
      <c r="A18" s="2">
        <f t="shared" si="0"/>
        <v>811.40800000000002</v>
      </c>
      <c r="C18" s="2">
        <f t="shared" si="1"/>
        <v>1229.8</v>
      </c>
      <c r="D18" s="2">
        <f t="shared" si="2"/>
        <v>1916.2</v>
      </c>
      <c r="E18" s="2">
        <f t="shared" si="3"/>
        <v>2303.6</v>
      </c>
      <c r="F18" s="2">
        <f t="shared" si="4"/>
        <v>3273.4</v>
      </c>
      <c r="G18" s="3">
        <v>2600</v>
      </c>
      <c r="H18" s="14">
        <f t="shared" si="6"/>
        <v>312.08</v>
      </c>
      <c r="I18">
        <v>473</v>
      </c>
      <c r="J18">
        <v>737</v>
      </c>
      <c r="K18">
        <v>886</v>
      </c>
      <c r="L18">
        <v>1259</v>
      </c>
    </row>
    <row r="19" spans="1:12" ht="14" thickBot="1">
      <c r="A19" s="2">
        <f t="shared" si="0"/>
        <v>936.24</v>
      </c>
      <c r="C19" s="2">
        <f t="shared" si="1"/>
        <v>1419</v>
      </c>
      <c r="D19" s="2">
        <f t="shared" si="2"/>
        <v>2211</v>
      </c>
      <c r="E19" s="2">
        <f t="shared" si="3"/>
        <v>2658</v>
      </c>
      <c r="F19" s="2">
        <f t="shared" si="4"/>
        <v>3777</v>
      </c>
      <c r="G19" s="3">
        <v>3000</v>
      </c>
      <c r="H19" s="14">
        <f t="shared" si="6"/>
        <v>312.08</v>
      </c>
      <c r="I19">
        <v>473</v>
      </c>
      <c r="J19">
        <v>737</v>
      </c>
      <c r="K19">
        <v>886</v>
      </c>
      <c r="L19">
        <v>1259</v>
      </c>
    </row>
    <row r="20" spans="1:12" ht="26" customHeight="1" thickBot="1">
      <c r="A20" s="7" t="s">
        <v>4</v>
      </c>
      <c r="B20" s="8"/>
      <c r="C20" s="10"/>
      <c r="D20" s="8"/>
      <c r="E20" s="8"/>
      <c r="F20" s="9"/>
    </row>
    <row r="21" spans="1:12" ht="26" customHeight="1" thickBot="1">
      <c r="A21" s="7">
        <v>10</v>
      </c>
      <c r="B21" s="8"/>
      <c r="C21" s="8">
        <v>11</v>
      </c>
      <c r="D21" s="8">
        <v>21</v>
      </c>
      <c r="E21" s="8">
        <v>22</v>
      </c>
      <c r="F21" s="9">
        <v>33</v>
      </c>
      <c r="H21" s="13">
        <v>10</v>
      </c>
      <c r="I21" s="8">
        <v>11</v>
      </c>
      <c r="J21" s="8">
        <v>21</v>
      </c>
      <c r="K21" s="8">
        <v>22</v>
      </c>
      <c r="L21" s="9">
        <v>33</v>
      </c>
    </row>
    <row r="22" spans="1:12">
      <c r="A22" s="29">
        <f t="shared" ref="A22:A37" si="7">(G22*H22)/1000</f>
        <v>161.53880000000001</v>
      </c>
      <c r="C22" s="2">
        <f>(G22*I22)/1000</f>
        <v>255.2</v>
      </c>
      <c r="D22" s="2">
        <f>(G22*J22)/1000</f>
        <v>386</v>
      </c>
      <c r="E22" s="2">
        <f>(G22*K22)/1000</f>
        <v>466.4</v>
      </c>
      <c r="F22" s="2">
        <f>(G22*L22)/1000</f>
        <v>655.20000000000005</v>
      </c>
      <c r="G22" s="11">
        <v>400</v>
      </c>
      <c r="H22" s="12">
        <f>431*0.937</f>
        <v>403.84700000000004</v>
      </c>
      <c r="I22">
        <v>638</v>
      </c>
      <c r="J22">
        <v>965</v>
      </c>
      <c r="K22">
        <v>1166</v>
      </c>
      <c r="L22">
        <v>1638</v>
      </c>
    </row>
    <row r="23" spans="1:12">
      <c r="A23" s="29">
        <f t="shared" si="7"/>
        <v>202.57</v>
      </c>
      <c r="C23" s="2">
        <f t="shared" ref="C23:C37" si="8">(G23*I23)/1000</f>
        <v>319</v>
      </c>
      <c r="D23" s="2">
        <f t="shared" ref="D23:D37" si="9">(G23*J23)/1000</f>
        <v>482.5</v>
      </c>
      <c r="E23" s="2">
        <f t="shared" ref="E23:E37" si="10">(G23*K23)/1000</f>
        <v>583</v>
      </c>
      <c r="F23" s="2">
        <f t="shared" ref="F23:F37" si="11">(G23*L23)/1000</f>
        <v>819</v>
      </c>
      <c r="G23" s="11">
        <v>500</v>
      </c>
      <c r="H23" s="12">
        <f>431*0.94</f>
        <v>405.14</v>
      </c>
      <c r="I23">
        <v>638</v>
      </c>
      <c r="J23">
        <v>965</v>
      </c>
      <c r="K23">
        <v>1166</v>
      </c>
      <c r="L23">
        <v>1638</v>
      </c>
    </row>
    <row r="24" spans="1:12">
      <c r="A24" s="29">
        <f t="shared" si="7"/>
        <v>243.60119999999998</v>
      </c>
      <c r="C24" s="2">
        <f t="shared" si="8"/>
        <v>382.8</v>
      </c>
      <c r="D24" s="2">
        <f t="shared" si="9"/>
        <v>579</v>
      </c>
      <c r="E24" s="2">
        <f t="shared" si="10"/>
        <v>699.6</v>
      </c>
      <c r="F24" s="2">
        <f t="shared" si="11"/>
        <v>982.8</v>
      </c>
      <c r="G24" s="11">
        <v>600</v>
      </c>
      <c r="H24" s="12">
        <f>431*0.942</f>
        <v>406.00199999999995</v>
      </c>
      <c r="I24">
        <v>638</v>
      </c>
      <c r="J24">
        <v>965</v>
      </c>
      <c r="K24">
        <v>1166</v>
      </c>
      <c r="L24">
        <v>1638</v>
      </c>
    </row>
    <row r="25" spans="1:12">
      <c r="A25" s="29">
        <f t="shared" si="7"/>
        <v>284.20139999999998</v>
      </c>
      <c r="C25" s="2">
        <f t="shared" si="8"/>
        <v>446.6</v>
      </c>
      <c r="D25" s="2">
        <f t="shared" si="9"/>
        <v>675.5</v>
      </c>
      <c r="E25" s="2">
        <f t="shared" si="10"/>
        <v>816.2</v>
      </c>
      <c r="F25" s="2">
        <f t="shared" si="11"/>
        <v>1146.5999999999999</v>
      </c>
      <c r="G25" s="11">
        <v>700</v>
      </c>
      <c r="H25" s="12">
        <f>431*0.942</f>
        <v>406.00199999999995</v>
      </c>
      <c r="I25">
        <v>638</v>
      </c>
      <c r="J25">
        <v>965</v>
      </c>
      <c r="K25">
        <v>1166</v>
      </c>
      <c r="L25">
        <v>1638</v>
      </c>
    </row>
    <row r="26" spans="1:12">
      <c r="A26" s="29">
        <f t="shared" si="7"/>
        <v>324.80159999999995</v>
      </c>
      <c r="C26" s="2">
        <f t="shared" si="8"/>
        <v>510.4</v>
      </c>
      <c r="D26" s="2">
        <f t="shared" si="9"/>
        <v>772</v>
      </c>
      <c r="E26" s="2">
        <f t="shared" si="10"/>
        <v>932.8</v>
      </c>
      <c r="F26" s="2">
        <f t="shared" si="11"/>
        <v>1310.4000000000001</v>
      </c>
      <c r="G26" s="11">
        <v>800</v>
      </c>
      <c r="H26" s="12">
        <f>431*0.942</f>
        <v>406.00199999999995</v>
      </c>
      <c r="I26">
        <v>638</v>
      </c>
      <c r="J26">
        <v>965</v>
      </c>
      <c r="K26">
        <v>1166</v>
      </c>
      <c r="L26">
        <v>1638</v>
      </c>
    </row>
    <row r="27" spans="1:12">
      <c r="A27" s="29">
        <f t="shared" si="7"/>
        <v>365.40179999999992</v>
      </c>
      <c r="C27" s="2">
        <v>574.20000000000005</v>
      </c>
      <c r="D27" s="2">
        <f t="shared" si="9"/>
        <v>868.5</v>
      </c>
      <c r="E27" s="2">
        <f t="shared" si="10"/>
        <v>1049.4000000000001</v>
      </c>
      <c r="F27" s="2">
        <f t="shared" si="11"/>
        <v>1474.2</v>
      </c>
      <c r="G27" s="11">
        <v>900</v>
      </c>
      <c r="H27" s="12">
        <f>431*0.942</f>
        <v>406.00199999999995</v>
      </c>
      <c r="I27">
        <v>638</v>
      </c>
      <c r="J27">
        <v>965</v>
      </c>
      <c r="K27">
        <v>1166</v>
      </c>
      <c r="L27">
        <v>1638</v>
      </c>
    </row>
    <row r="28" spans="1:12">
      <c r="A28" s="29">
        <f t="shared" si="7"/>
        <v>408.15699999999998</v>
      </c>
      <c r="C28" s="2">
        <f t="shared" si="8"/>
        <v>638</v>
      </c>
      <c r="D28" s="2">
        <f t="shared" si="9"/>
        <v>965</v>
      </c>
      <c r="E28" s="2">
        <f t="shared" si="10"/>
        <v>1166</v>
      </c>
      <c r="F28" s="2">
        <f t="shared" si="11"/>
        <v>1638</v>
      </c>
      <c r="G28" s="11">
        <v>1000</v>
      </c>
      <c r="H28" s="12">
        <f>431*0.947</f>
        <v>408.15699999999998</v>
      </c>
      <c r="I28">
        <v>638</v>
      </c>
      <c r="J28">
        <v>965</v>
      </c>
      <c r="K28">
        <v>1166</v>
      </c>
      <c r="L28">
        <v>1638</v>
      </c>
    </row>
    <row r="29" spans="1:12">
      <c r="A29" s="29">
        <f t="shared" si="7"/>
        <v>446.12809999999996</v>
      </c>
      <c r="C29" s="2">
        <v>701.8</v>
      </c>
      <c r="D29" s="2">
        <f t="shared" si="9"/>
        <v>1061.5</v>
      </c>
      <c r="E29" s="2">
        <f t="shared" si="10"/>
        <v>1282.5999999999999</v>
      </c>
      <c r="F29" s="2">
        <f t="shared" si="11"/>
        <v>1801.8</v>
      </c>
      <c r="G29" s="11">
        <v>1100</v>
      </c>
      <c r="H29" s="12">
        <f>431*0.941</f>
        <v>405.57099999999997</v>
      </c>
      <c r="I29">
        <v>638</v>
      </c>
      <c r="J29">
        <v>965</v>
      </c>
      <c r="K29">
        <v>1166</v>
      </c>
      <c r="L29">
        <v>1638</v>
      </c>
    </row>
    <row r="30" spans="1:12">
      <c r="A30" s="29">
        <f t="shared" si="7"/>
        <v>486.16800000000001</v>
      </c>
      <c r="C30" s="2">
        <f t="shared" si="8"/>
        <v>765.6</v>
      </c>
      <c r="D30" s="2">
        <f t="shared" si="9"/>
        <v>1158</v>
      </c>
      <c r="E30" s="2">
        <f t="shared" si="10"/>
        <v>1399.2</v>
      </c>
      <c r="F30" s="2">
        <f t="shared" si="11"/>
        <v>1965.6</v>
      </c>
      <c r="G30" s="11">
        <v>1200</v>
      </c>
      <c r="H30" s="12">
        <f>431*0.94</f>
        <v>405.14</v>
      </c>
      <c r="I30">
        <v>638</v>
      </c>
      <c r="J30">
        <v>965</v>
      </c>
      <c r="K30">
        <v>1166</v>
      </c>
      <c r="L30">
        <v>1638</v>
      </c>
    </row>
    <row r="31" spans="1:12">
      <c r="A31" s="29">
        <f t="shared" si="7"/>
        <v>567.19600000000003</v>
      </c>
      <c r="C31" s="2">
        <f t="shared" si="8"/>
        <v>893.2</v>
      </c>
      <c r="D31" s="2">
        <f t="shared" si="9"/>
        <v>1351</v>
      </c>
      <c r="E31" s="2">
        <f t="shared" si="10"/>
        <v>1632.4</v>
      </c>
      <c r="F31" s="2">
        <f t="shared" si="11"/>
        <v>2293.1999999999998</v>
      </c>
      <c r="G31" s="11">
        <v>1400</v>
      </c>
      <c r="H31" s="12">
        <f t="shared" ref="H31:H37" si="12">431*0.94</f>
        <v>405.14</v>
      </c>
      <c r="I31">
        <v>638</v>
      </c>
      <c r="J31">
        <v>965</v>
      </c>
      <c r="K31">
        <v>1166</v>
      </c>
      <c r="L31">
        <v>1638</v>
      </c>
    </row>
    <row r="32" spans="1:12">
      <c r="A32" s="29">
        <f t="shared" si="7"/>
        <v>648.22400000000005</v>
      </c>
      <c r="C32" s="2">
        <f t="shared" si="8"/>
        <v>1020.8</v>
      </c>
      <c r="D32" s="2">
        <f t="shared" si="9"/>
        <v>1544</v>
      </c>
      <c r="E32" s="2">
        <f t="shared" si="10"/>
        <v>1865.6</v>
      </c>
      <c r="F32" s="2">
        <f t="shared" si="11"/>
        <v>2620.8000000000002</v>
      </c>
      <c r="G32" s="11">
        <v>1600</v>
      </c>
      <c r="H32" s="12">
        <f t="shared" si="12"/>
        <v>405.14</v>
      </c>
      <c r="I32">
        <v>638</v>
      </c>
      <c r="J32">
        <v>965</v>
      </c>
      <c r="K32">
        <v>1166</v>
      </c>
      <c r="L32">
        <v>1638</v>
      </c>
    </row>
    <row r="33" spans="1:12">
      <c r="A33" s="29">
        <f t="shared" si="7"/>
        <v>729.25199999999995</v>
      </c>
      <c r="C33" s="2">
        <f t="shared" si="8"/>
        <v>1148.4000000000001</v>
      </c>
      <c r="D33" s="2">
        <f t="shared" si="9"/>
        <v>1737</v>
      </c>
      <c r="E33" s="2">
        <f t="shared" si="10"/>
        <v>2098.8000000000002</v>
      </c>
      <c r="F33" s="2">
        <f t="shared" si="11"/>
        <v>2948.4</v>
      </c>
      <c r="G33" s="11">
        <v>1800</v>
      </c>
      <c r="H33" s="12">
        <f t="shared" si="12"/>
        <v>405.14</v>
      </c>
      <c r="I33">
        <v>638</v>
      </c>
      <c r="J33">
        <v>965</v>
      </c>
      <c r="K33">
        <v>1166</v>
      </c>
      <c r="L33">
        <v>1638</v>
      </c>
    </row>
    <row r="34" spans="1:12">
      <c r="A34" s="29">
        <f t="shared" si="7"/>
        <v>810.28</v>
      </c>
      <c r="C34" s="2">
        <f t="shared" si="8"/>
        <v>1276</v>
      </c>
      <c r="D34" s="2">
        <f t="shared" si="9"/>
        <v>1930</v>
      </c>
      <c r="E34" s="2">
        <f t="shared" si="10"/>
        <v>2332</v>
      </c>
      <c r="F34" s="2">
        <f t="shared" si="11"/>
        <v>3276</v>
      </c>
      <c r="G34" s="11">
        <v>2000</v>
      </c>
      <c r="H34" s="12">
        <f t="shared" si="12"/>
        <v>405.14</v>
      </c>
      <c r="I34">
        <v>638</v>
      </c>
      <c r="J34">
        <v>965</v>
      </c>
      <c r="K34">
        <v>1166</v>
      </c>
      <c r="L34">
        <v>1638</v>
      </c>
    </row>
    <row r="35" spans="1:12">
      <c r="A35" s="29">
        <f t="shared" si="7"/>
        <v>931.822</v>
      </c>
      <c r="C35" s="2">
        <f t="shared" si="8"/>
        <v>1467.4</v>
      </c>
      <c r="D35" s="2">
        <f t="shared" si="9"/>
        <v>2219.5</v>
      </c>
      <c r="E35" s="2">
        <f t="shared" si="10"/>
        <v>2681.8</v>
      </c>
      <c r="F35" s="2">
        <f t="shared" si="11"/>
        <v>3767.4</v>
      </c>
      <c r="G35" s="3">
        <v>2300</v>
      </c>
      <c r="H35" s="12">
        <f t="shared" si="12"/>
        <v>405.14</v>
      </c>
      <c r="I35">
        <v>638</v>
      </c>
      <c r="J35">
        <v>965</v>
      </c>
      <c r="K35">
        <v>1166</v>
      </c>
      <c r="L35">
        <v>1638</v>
      </c>
    </row>
    <row r="36" spans="1:12">
      <c r="A36" s="29">
        <f t="shared" si="7"/>
        <v>1053.364</v>
      </c>
      <c r="C36" s="2">
        <f t="shared" si="8"/>
        <v>1658.8</v>
      </c>
      <c r="D36" s="2">
        <f t="shared" si="9"/>
        <v>2509</v>
      </c>
      <c r="E36" s="2">
        <f t="shared" si="10"/>
        <v>3031.6</v>
      </c>
      <c r="F36" s="2">
        <f t="shared" si="11"/>
        <v>4258.8</v>
      </c>
      <c r="G36" s="3">
        <v>2600</v>
      </c>
      <c r="H36" s="12">
        <f t="shared" si="12"/>
        <v>405.14</v>
      </c>
      <c r="I36">
        <v>638</v>
      </c>
      <c r="J36">
        <v>965</v>
      </c>
      <c r="K36">
        <v>1166</v>
      </c>
      <c r="L36">
        <v>1638</v>
      </c>
    </row>
    <row r="37" spans="1:12">
      <c r="A37" s="29">
        <f t="shared" si="7"/>
        <v>1215.42</v>
      </c>
      <c r="C37" s="2">
        <f t="shared" si="8"/>
        <v>1914</v>
      </c>
      <c r="D37" s="2">
        <f t="shared" si="9"/>
        <v>2895</v>
      </c>
      <c r="E37" s="2">
        <f t="shared" si="10"/>
        <v>3498</v>
      </c>
      <c r="F37" s="2">
        <f t="shared" si="11"/>
        <v>4914</v>
      </c>
      <c r="G37" s="3">
        <v>3000</v>
      </c>
      <c r="H37" s="12">
        <f t="shared" si="12"/>
        <v>405.14</v>
      </c>
      <c r="I37">
        <v>638</v>
      </c>
      <c r="J37">
        <v>965</v>
      </c>
      <c r="K37">
        <v>1166</v>
      </c>
      <c r="L37">
        <v>1638</v>
      </c>
    </row>
    <row r="38" spans="1:12" ht="21" thickBot="1">
      <c r="A38" s="3"/>
      <c r="C38" s="3"/>
      <c r="D38" s="3"/>
      <c r="E38" s="3"/>
      <c r="F38" s="3"/>
    </row>
    <row r="39" spans="1:12" ht="26" customHeight="1" thickBot="1">
      <c r="A39" s="7" t="s">
        <v>3</v>
      </c>
      <c r="B39" s="8"/>
      <c r="C39" s="10"/>
      <c r="D39" s="8"/>
      <c r="E39" s="8"/>
      <c r="F39" s="9"/>
    </row>
    <row r="40" spans="1:12" ht="26" customHeight="1" thickBot="1">
      <c r="A40" s="7">
        <v>10</v>
      </c>
      <c r="B40" s="8"/>
      <c r="C40" s="8">
        <v>11</v>
      </c>
      <c r="D40" s="8">
        <v>21</v>
      </c>
      <c r="E40" s="8">
        <v>22</v>
      </c>
      <c r="F40" s="9">
        <v>33</v>
      </c>
      <c r="H40" s="13">
        <v>10</v>
      </c>
      <c r="I40" s="8">
        <v>11</v>
      </c>
      <c r="J40" s="8">
        <v>21</v>
      </c>
      <c r="K40" s="8">
        <v>22</v>
      </c>
      <c r="L40" s="9">
        <v>33</v>
      </c>
    </row>
    <row r="41" spans="1:12">
      <c r="A41" s="29">
        <f>(G41*H41)/1000</f>
        <v>198.52799999999999</v>
      </c>
      <c r="C41" s="2">
        <f>(G41*I41)/1000</f>
        <v>322</v>
      </c>
      <c r="D41" s="2">
        <f>(G41*J41)/1000</f>
        <v>476</v>
      </c>
      <c r="E41" s="2">
        <f>(G41*K41)/1000</f>
        <v>577.20000000000005</v>
      </c>
      <c r="F41" s="2">
        <f>(G41*L41)/1000</f>
        <v>804.4</v>
      </c>
      <c r="G41" s="11">
        <v>400</v>
      </c>
      <c r="H41" s="12">
        <f>528*0.94</f>
        <v>496.32</v>
      </c>
      <c r="I41" s="3">
        <v>805</v>
      </c>
      <c r="J41" s="3">
        <v>1190</v>
      </c>
      <c r="K41" s="3">
        <v>1443</v>
      </c>
      <c r="L41" s="3">
        <v>2011</v>
      </c>
    </row>
    <row r="42" spans="1:12">
      <c r="A42" s="29">
        <f t="shared" ref="A42:A56" si="13">(G42*H42)/1000</f>
        <v>248.16</v>
      </c>
      <c r="C42" s="2">
        <f t="shared" ref="C42:C56" si="14">(G42*I42)/1000</f>
        <v>402.5</v>
      </c>
      <c r="D42" s="2">
        <f t="shared" ref="D42:D56" si="15">(G42*J42)/1000</f>
        <v>595</v>
      </c>
      <c r="E42" s="2">
        <f t="shared" ref="E42:E56" si="16">(G42*K42)/1000</f>
        <v>721.5</v>
      </c>
      <c r="F42" s="2">
        <f t="shared" ref="F42:F56" si="17">(G42*L42)/1000</f>
        <v>1005.5</v>
      </c>
      <c r="G42" s="11">
        <v>500</v>
      </c>
      <c r="H42" s="12">
        <f t="shared" ref="H42:H56" si="18">528*0.94</f>
        <v>496.32</v>
      </c>
      <c r="I42" s="3">
        <v>805</v>
      </c>
      <c r="J42" s="3">
        <v>1190</v>
      </c>
      <c r="K42" s="3">
        <v>1443</v>
      </c>
      <c r="L42" s="3">
        <v>2011</v>
      </c>
    </row>
    <row r="43" spans="1:12">
      <c r="A43" s="29">
        <f t="shared" si="13"/>
        <v>297.79199999999997</v>
      </c>
      <c r="C43" s="2">
        <f t="shared" si="14"/>
        <v>483</v>
      </c>
      <c r="D43" s="2">
        <f t="shared" si="15"/>
        <v>714</v>
      </c>
      <c r="E43" s="2">
        <f t="shared" si="16"/>
        <v>865.8</v>
      </c>
      <c r="F43" s="2">
        <f t="shared" si="17"/>
        <v>1206.5999999999999</v>
      </c>
      <c r="G43" s="11">
        <v>600</v>
      </c>
      <c r="H43" s="12">
        <f t="shared" si="18"/>
        <v>496.32</v>
      </c>
      <c r="I43" s="3">
        <v>805</v>
      </c>
      <c r="J43" s="3">
        <v>1190</v>
      </c>
      <c r="K43" s="3">
        <v>1443</v>
      </c>
      <c r="L43" s="3">
        <v>2011</v>
      </c>
    </row>
    <row r="44" spans="1:12">
      <c r="A44" s="29">
        <f t="shared" si="13"/>
        <v>347.42399999999998</v>
      </c>
      <c r="C44" s="2">
        <f t="shared" si="14"/>
        <v>563.5</v>
      </c>
      <c r="D44" s="2">
        <f t="shared" si="15"/>
        <v>833</v>
      </c>
      <c r="E44" s="2">
        <f t="shared" si="16"/>
        <v>1010.1</v>
      </c>
      <c r="F44" s="2">
        <f t="shared" si="17"/>
        <v>1407.7</v>
      </c>
      <c r="G44" s="11">
        <v>700</v>
      </c>
      <c r="H44" s="12">
        <f t="shared" si="18"/>
        <v>496.32</v>
      </c>
      <c r="I44" s="3">
        <v>805</v>
      </c>
      <c r="J44" s="3">
        <v>1190</v>
      </c>
      <c r="K44" s="3">
        <v>1443</v>
      </c>
      <c r="L44" s="3">
        <v>2011</v>
      </c>
    </row>
    <row r="45" spans="1:12">
      <c r="A45" s="29">
        <f t="shared" si="13"/>
        <v>397.05599999999998</v>
      </c>
      <c r="C45" s="2">
        <f t="shared" si="14"/>
        <v>644</v>
      </c>
      <c r="D45" s="2">
        <f t="shared" si="15"/>
        <v>952</v>
      </c>
      <c r="E45" s="2">
        <f t="shared" si="16"/>
        <v>1154.4000000000001</v>
      </c>
      <c r="F45" s="2">
        <f t="shared" si="17"/>
        <v>1608.8</v>
      </c>
      <c r="G45" s="11">
        <v>800</v>
      </c>
      <c r="H45" s="12">
        <f t="shared" si="18"/>
        <v>496.32</v>
      </c>
      <c r="I45" s="3">
        <v>805</v>
      </c>
      <c r="J45" s="3">
        <v>1190</v>
      </c>
      <c r="K45" s="3">
        <v>1443</v>
      </c>
      <c r="L45" s="3">
        <v>2011</v>
      </c>
    </row>
    <row r="46" spans="1:12">
      <c r="A46" s="29">
        <f t="shared" si="13"/>
        <v>446.68799999999999</v>
      </c>
      <c r="C46" s="2">
        <f t="shared" si="14"/>
        <v>724.5</v>
      </c>
      <c r="D46" s="2">
        <f t="shared" si="15"/>
        <v>1071</v>
      </c>
      <c r="E46" s="2">
        <f t="shared" si="16"/>
        <v>1298.7</v>
      </c>
      <c r="F46" s="2">
        <f t="shared" si="17"/>
        <v>1809.9</v>
      </c>
      <c r="G46" s="11">
        <v>900</v>
      </c>
      <c r="H46" s="12">
        <f t="shared" si="18"/>
        <v>496.32</v>
      </c>
      <c r="I46" s="3">
        <v>805</v>
      </c>
      <c r="J46" s="3">
        <v>1190</v>
      </c>
      <c r="K46" s="3">
        <v>1443</v>
      </c>
      <c r="L46" s="3">
        <v>2011</v>
      </c>
    </row>
    <row r="47" spans="1:12">
      <c r="A47" s="29">
        <f t="shared" si="13"/>
        <v>496.32</v>
      </c>
      <c r="C47" s="2">
        <f t="shared" si="14"/>
        <v>805</v>
      </c>
      <c r="D47" s="2">
        <f t="shared" si="15"/>
        <v>1190</v>
      </c>
      <c r="E47" s="2">
        <f t="shared" si="16"/>
        <v>1443</v>
      </c>
      <c r="F47" s="2">
        <f t="shared" si="17"/>
        <v>2011</v>
      </c>
      <c r="G47" s="11">
        <v>1000</v>
      </c>
      <c r="H47" s="12">
        <f t="shared" si="18"/>
        <v>496.32</v>
      </c>
      <c r="I47" s="3">
        <v>805</v>
      </c>
      <c r="J47" s="3">
        <v>1190</v>
      </c>
      <c r="K47" s="3">
        <v>1443</v>
      </c>
      <c r="L47" s="3">
        <v>2011</v>
      </c>
    </row>
    <row r="48" spans="1:12">
      <c r="A48" s="29">
        <f t="shared" si="13"/>
        <v>545.952</v>
      </c>
      <c r="C48" s="2">
        <f t="shared" si="14"/>
        <v>885.5</v>
      </c>
      <c r="D48" s="2">
        <f t="shared" si="15"/>
        <v>1309</v>
      </c>
      <c r="E48" s="2">
        <f t="shared" si="16"/>
        <v>1587.3</v>
      </c>
      <c r="F48" s="2">
        <f t="shared" si="17"/>
        <v>2212.1</v>
      </c>
      <c r="G48" s="11">
        <v>1100</v>
      </c>
      <c r="H48" s="12">
        <f t="shared" si="18"/>
        <v>496.32</v>
      </c>
      <c r="I48" s="3">
        <v>805</v>
      </c>
      <c r="J48" s="3">
        <v>1190</v>
      </c>
      <c r="K48" s="3">
        <v>1443</v>
      </c>
      <c r="L48" s="3">
        <v>2011</v>
      </c>
    </row>
    <row r="49" spans="1:14">
      <c r="A49" s="29">
        <f t="shared" si="13"/>
        <v>595.58399999999995</v>
      </c>
      <c r="C49" s="2">
        <f t="shared" si="14"/>
        <v>966</v>
      </c>
      <c r="D49" s="2">
        <f t="shared" si="15"/>
        <v>1428</v>
      </c>
      <c r="E49" s="2">
        <f t="shared" si="16"/>
        <v>1731.6</v>
      </c>
      <c r="F49" s="2">
        <f t="shared" si="17"/>
        <v>2413.1999999999998</v>
      </c>
      <c r="G49" s="11">
        <v>1200</v>
      </c>
      <c r="H49" s="12">
        <f t="shared" si="18"/>
        <v>496.32</v>
      </c>
      <c r="I49" s="3">
        <v>805</v>
      </c>
      <c r="J49" s="3">
        <v>1190</v>
      </c>
      <c r="K49" s="3">
        <v>1443</v>
      </c>
      <c r="L49" s="3">
        <v>2011</v>
      </c>
    </row>
    <row r="50" spans="1:14">
      <c r="A50" s="29">
        <f t="shared" si="13"/>
        <v>694.84799999999996</v>
      </c>
      <c r="C50" s="2">
        <f t="shared" si="14"/>
        <v>1127</v>
      </c>
      <c r="D50" s="2">
        <f t="shared" si="15"/>
        <v>1666</v>
      </c>
      <c r="E50" s="2">
        <f t="shared" si="16"/>
        <v>2020.2</v>
      </c>
      <c r="F50" s="2">
        <f t="shared" si="17"/>
        <v>2815.4</v>
      </c>
      <c r="G50" s="11">
        <v>1400</v>
      </c>
      <c r="H50" s="12">
        <f t="shared" si="18"/>
        <v>496.32</v>
      </c>
      <c r="I50" s="3">
        <v>805</v>
      </c>
      <c r="J50" s="3">
        <v>1190</v>
      </c>
      <c r="K50" s="3">
        <v>1443</v>
      </c>
      <c r="L50" s="3">
        <v>2011</v>
      </c>
    </row>
    <row r="51" spans="1:14">
      <c r="A51" s="29">
        <f t="shared" si="13"/>
        <v>794.11199999999997</v>
      </c>
      <c r="C51" s="2">
        <f t="shared" si="14"/>
        <v>1288</v>
      </c>
      <c r="D51" s="2">
        <f t="shared" si="15"/>
        <v>1904</v>
      </c>
      <c r="E51" s="2">
        <f t="shared" si="16"/>
        <v>2308.8000000000002</v>
      </c>
      <c r="F51" s="2">
        <f t="shared" si="17"/>
        <v>3217.6</v>
      </c>
      <c r="G51" s="11">
        <v>1600</v>
      </c>
      <c r="H51" s="12">
        <f t="shared" si="18"/>
        <v>496.32</v>
      </c>
      <c r="I51" s="3">
        <v>805</v>
      </c>
      <c r="J51" s="3">
        <v>1190</v>
      </c>
      <c r="K51" s="3">
        <v>1443</v>
      </c>
      <c r="L51" s="3">
        <v>2011</v>
      </c>
    </row>
    <row r="52" spans="1:14">
      <c r="A52" s="29">
        <f t="shared" si="13"/>
        <v>893.37599999999998</v>
      </c>
      <c r="C52" s="2">
        <f t="shared" si="14"/>
        <v>1449</v>
      </c>
      <c r="D52" s="2">
        <f t="shared" si="15"/>
        <v>2142</v>
      </c>
      <c r="E52" s="2">
        <f t="shared" si="16"/>
        <v>2597.4</v>
      </c>
      <c r="F52" s="2">
        <f t="shared" si="17"/>
        <v>3619.8</v>
      </c>
      <c r="G52" s="11">
        <v>1800</v>
      </c>
      <c r="H52" s="12">
        <f t="shared" si="18"/>
        <v>496.32</v>
      </c>
      <c r="I52" s="3">
        <v>805</v>
      </c>
      <c r="J52" s="3">
        <v>1190</v>
      </c>
      <c r="K52" s="3">
        <v>1443</v>
      </c>
      <c r="L52" s="3">
        <v>2011</v>
      </c>
    </row>
    <row r="53" spans="1:14">
      <c r="A53" s="29">
        <f t="shared" si="13"/>
        <v>992.64</v>
      </c>
      <c r="C53" s="2">
        <f t="shared" si="14"/>
        <v>1610</v>
      </c>
      <c r="D53" s="2">
        <f t="shared" si="15"/>
        <v>2380</v>
      </c>
      <c r="E53" s="2">
        <f t="shared" si="16"/>
        <v>2886</v>
      </c>
      <c r="F53" s="2">
        <f t="shared" si="17"/>
        <v>4022</v>
      </c>
      <c r="G53" s="11">
        <v>2000</v>
      </c>
      <c r="H53" s="12">
        <f t="shared" si="18"/>
        <v>496.32</v>
      </c>
      <c r="I53" s="3">
        <v>805</v>
      </c>
      <c r="J53" s="3">
        <v>1190</v>
      </c>
      <c r="K53" s="3">
        <v>1443</v>
      </c>
      <c r="L53" s="3">
        <v>2011</v>
      </c>
    </row>
    <row r="54" spans="1:14">
      <c r="A54" s="29">
        <f t="shared" si="13"/>
        <v>1141.5360000000001</v>
      </c>
      <c r="C54" s="2">
        <f t="shared" si="14"/>
        <v>1851.5</v>
      </c>
      <c r="D54" s="2">
        <f t="shared" si="15"/>
        <v>2737</v>
      </c>
      <c r="E54" s="2">
        <f t="shared" si="16"/>
        <v>3318.9</v>
      </c>
      <c r="F54" s="2">
        <f t="shared" si="17"/>
        <v>4625.3</v>
      </c>
      <c r="G54" s="3">
        <v>2300</v>
      </c>
      <c r="H54" s="12">
        <f t="shared" si="18"/>
        <v>496.32</v>
      </c>
      <c r="I54" s="3">
        <v>805</v>
      </c>
      <c r="J54" s="3">
        <v>1190</v>
      </c>
      <c r="K54" s="3">
        <v>1443</v>
      </c>
      <c r="L54" s="3">
        <v>2011</v>
      </c>
    </row>
    <row r="55" spans="1:14">
      <c r="A55" s="29">
        <f t="shared" si="13"/>
        <v>1290.432</v>
      </c>
      <c r="C55" s="2">
        <f t="shared" si="14"/>
        <v>2093</v>
      </c>
      <c r="D55" s="2">
        <f t="shared" si="15"/>
        <v>3094</v>
      </c>
      <c r="E55" s="2">
        <f t="shared" si="16"/>
        <v>3751.8</v>
      </c>
      <c r="F55" s="2">
        <f t="shared" si="17"/>
        <v>5228.6000000000004</v>
      </c>
      <c r="G55" s="3">
        <v>2600</v>
      </c>
      <c r="H55" s="12">
        <f t="shared" si="18"/>
        <v>496.32</v>
      </c>
      <c r="I55" s="3">
        <v>805</v>
      </c>
      <c r="J55" s="3">
        <v>1190</v>
      </c>
      <c r="K55" s="3">
        <v>1443</v>
      </c>
      <c r="L55" s="3">
        <v>2011</v>
      </c>
    </row>
    <row r="56" spans="1:14">
      <c r="A56" s="29">
        <f t="shared" si="13"/>
        <v>1488.96</v>
      </c>
      <c r="C56" s="2">
        <f t="shared" si="14"/>
        <v>2415</v>
      </c>
      <c r="D56" s="2">
        <f t="shared" si="15"/>
        <v>3570</v>
      </c>
      <c r="E56" s="2">
        <f t="shared" si="16"/>
        <v>4329</v>
      </c>
      <c r="F56" s="2">
        <f t="shared" si="17"/>
        <v>6033</v>
      </c>
      <c r="G56" s="3">
        <v>3000</v>
      </c>
      <c r="H56" s="12">
        <f t="shared" si="18"/>
        <v>496.32</v>
      </c>
      <c r="I56" s="3">
        <v>805</v>
      </c>
      <c r="J56" s="3">
        <v>1190</v>
      </c>
      <c r="K56" s="3">
        <v>1443</v>
      </c>
      <c r="L56" s="3">
        <v>2011</v>
      </c>
    </row>
    <row r="57" spans="1:14">
      <c r="A57" s="3"/>
      <c r="C57" s="3"/>
      <c r="D57" s="3"/>
      <c r="E57" s="3"/>
      <c r="F57" s="3"/>
    </row>
    <row r="58" spans="1:14">
      <c r="A58" s="4"/>
      <c r="C58" s="4"/>
      <c r="D58" s="4"/>
      <c r="E58" s="4"/>
      <c r="F58" s="4"/>
    </row>
    <row r="62" spans="1:14" ht="21" thickBot="1"/>
    <row r="63" spans="1:14" ht="26" customHeight="1" thickBot="1">
      <c r="A63" s="7" t="s">
        <v>2</v>
      </c>
      <c r="B63" s="8"/>
      <c r="C63" s="10"/>
      <c r="D63" s="8"/>
      <c r="E63" s="8"/>
      <c r="F63" s="9"/>
      <c r="N63" s="28">
        <f>((((LKH!C4+LKH!E4)/2)-LKH!G4)/50)^1.28</f>
        <v>0.41179550863378656</v>
      </c>
    </row>
    <row r="64" spans="1:14" ht="26" customHeight="1" thickBot="1">
      <c r="A64" s="7">
        <v>10</v>
      </c>
      <c r="B64" s="8"/>
      <c r="C64" s="8">
        <v>11</v>
      </c>
      <c r="D64" s="8">
        <v>21</v>
      </c>
      <c r="E64" s="8">
        <v>22</v>
      </c>
      <c r="F64" s="9">
        <v>33</v>
      </c>
      <c r="H64" s="13">
        <v>10</v>
      </c>
      <c r="I64" s="8">
        <v>11</v>
      </c>
      <c r="J64" s="8">
        <v>21</v>
      </c>
      <c r="K64" s="8">
        <v>22</v>
      </c>
      <c r="L64" s="9">
        <v>33</v>
      </c>
    </row>
    <row r="65" spans="1:12">
      <c r="A65" s="29">
        <f>(G65*H65)/1000</f>
        <v>233.87199999999996</v>
      </c>
      <c r="C65" s="2">
        <f>(G65*I65)/1000</f>
        <v>389.6</v>
      </c>
      <c r="D65" s="2">
        <f>(G65*J65)/1000</f>
        <v>564.79999999999995</v>
      </c>
      <c r="E65" s="2">
        <f>(G65*K65)/1000</f>
        <v>687.6</v>
      </c>
      <c r="F65" s="2">
        <f>(G65*L65)/1000</f>
        <v>950.8</v>
      </c>
      <c r="G65" s="11">
        <v>400</v>
      </c>
      <c r="H65" s="12">
        <f>622*0.94</f>
        <v>584.67999999999995</v>
      </c>
      <c r="I65">
        <v>974</v>
      </c>
      <c r="J65">
        <v>1412</v>
      </c>
      <c r="K65">
        <v>1719</v>
      </c>
      <c r="L65">
        <v>2377</v>
      </c>
    </row>
    <row r="66" spans="1:12">
      <c r="A66" s="29">
        <f t="shared" ref="A66:A80" si="19">(G66*H66)/1000</f>
        <v>292.33999999999997</v>
      </c>
      <c r="C66" s="2">
        <f t="shared" ref="C66:C80" si="20">(G66*I66)/1000</f>
        <v>487</v>
      </c>
      <c r="D66" s="2">
        <f t="shared" ref="D66:D80" si="21">(G66*J66)/1000</f>
        <v>706</v>
      </c>
      <c r="E66" s="2">
        <f t="shared" ref="E66:E80" si="22">(G66*K66)/1000</f>
        <v>859.5</v>
      </c>
      <c r="F66" s="2">
        <f t="shared" ref="F66:F80" si="23">(G66*L66)/1000</f>
        <v>1188.5</v>
      </c>
      <c r="G66" s="11">
        <v>500</v>
      </c>
      <c r="H66" s="12">
        <f t="shared" ref="H66:H80" si="24">622*0.94</f>
        <v>584.67999999999995</v>
      </c>
      <c r="I66">
        <v>974</v>
      </c>
      <c r="J66">
        <v>1412</v>
      </c>
      <c r="K66">
        <v>1719</v>
      </c>
      <c r="L66">
        <v>2377</v>
      </c>
    </row>
    <row r="67" spans="1:12">
      <c r="A67" s="29">
        <f t="shared" si="19"/>
        <v>350.80799999999994</v>
      </c>
      <c r="C67" s="2">
        <f t="shared" si="20"/>
        <v>584.4</v>
      </c>
      <c r="D67" s="2">
        <f t="shared" si="21"/>
        <v>847.2</v>
      </c>
      <c r="E67" s="2">
        <f t="shared" si="22"/>
        <v>1031.4000000000001</v>
      </c>
      <c r="F67" s="2">
        <f t="shared" si="23"/>
        <v>1426.2</v>
      </c>
      <c r="G67" s="11">
        <v>600</v>
      </c>
      <c r="H67" s="12">
        <f t="shared" si="24"/>
        <v>584.67999999999995</v>
      </c>
      <c r="I67">
        <v>974</v>
      </c>
      <c r="J67">
        <v>1412</v>
      </c>
      <c r="K67">
        <v>1719</v>
      </c>
      <c r="L67">
        <v>2377</v>
      </c>
    </row>
    <row r="68" spans="1:12">
      <c r="A68" s="29">
        <f t="shared" si="19"/>
        <v>409.27599999999995</v>
      </c>
      <c r="C68" s="2">
        <f t="shared" si="20"/>
        <v>681.8</v>
      </c>
      <c r="D68" s="2">
        <f t="shared" si="21"/>
        <v>988.4</v>
      </c>
      <c r="E68" s="2">
        <f t="shared" si="22"/>
        <v>1203.3</v>
      </c>
      <c r="F68" s="2">
        <f t="shared" si="23"/>
        <v>1663.9</v>
      </c>
      <c r="G68" s="11">
        <v>700</v>
      </c>
      <c r="H68" s="12">
        <f t="shared" si="24"/>
        <v>584.67999999999995</v>
      </c>
      <c r="I68">
        <v>974</v>
      </c>
      <c r="J68">
        <v>1412</v>
      </c>
      <c r="K68">
        <v>1719</v>
      </c>
      <c r="L68">
        <v>2377</v>
      </c>
    </row>
    <row r="69" spans="1:12">
      <c r="A69" s="29">
        <f t="shared" si="19"/>
        <v>467.74399999999991</v>
      </c>
      <c r="C69" s="2">
        <f t="shared" si="20"/>
        <v>779.2</v>
      </c>
      <c r="D69" s="2">
        <f t="shared" si="21"/>
        <v>1129.5999999999999</v>
      </c>
      <c r="E69" s="2">
        <f t="shared" si="22"/>
        <v>1375.2</v>
      </c>
      <c r="F69" s="2">
        <f t="shared" si="23"/>
        <v>1901.6</v>
      </c>
      <c r="G69" s="11">
        <v>800</v>
      </c>
      <c r="H69" s="12">
        <f t="shared" si="24"/>
        <v>584.67999999999995</v>
      </c>
      <c r="I69">
        <v>974</v>
      </c>
      <c r="J69">
        <v>1412</v>
      </c>
      <c r="K69">
        <v>1719</v>
      </c>
      <c r="L69">
        <v>2377</v>
      </c>
    </row>
    <row r="70" spans="1:12">
      <c r="A70" s="29">
        <f t="shared" si="19"/>
        <v>526.21199999999999</v>
      </c>
      <c r="C70" s="2">
        <f t="shared" si="20"/>
        <v>876.6</v>
      </c>
      <c r="D70" s="2">
        <f t="shared" si="21"/>
        <v>1270.8</v>
      </c>
      <c r="E70" s="2">
        <f t="shared" si="22"/>
        <v>1547.1</v>
      </c>
      <c r="F70" s="2">
        <f t="shared" si="23"/>
        <v>2139.3000000000002</v>
      </c>
      <c r="G70" s="11">
        <v>900</v>
      </c>
      <c r="H70" s="12">
        <f t="shared" si="24"/>
        <v>584.67999999999995</v>
      </c>
      <c r="I70">
        <v>974</v>
      </c>
      <c r="J70">
        <v>1412</v>
      </c>
      <c r="K70">
        <v>1719</v>
      </c>
      <c r="L70">
        <v>2377</v>
      </c>
    </row>
    <row r="71" spans="1:12">
      <c r="A71" s="29">
        <f t="shared" si="19"/>
        <v>584.67999999999995</v>
      </c>
      <c r="C71" s="2">
        <f t="shared" si="20"/>
        <v>974</v>
      </c>
      <c r="D71" s="2">
        <f t="shared" si="21"/>
        <v>1412</v>
      </c>
      <c r="E71" s="2">
        <f t="shared" si="22"/>
        <v>1719</v>
      </c>
      <c r="F71" s="2">
        <f t="shared" si="23"/>
        <v>2377</v>
      </c>
      <c r="G71" s="11">
        <v>1000</v>
      </c>
      <c r="H71" s="12">
        <f t="shared" si="24"/>
        <v>584.67999999999995</v>
      </c>
      <c r="I71">
        <v>974</v>
      </c>
      <c r="J71">
        <v>1412</v>
      </c>
      <c r="K71">
        <v>1719</v>
      </c>
      <c r="L71">
        <v>2377</v>
      </c>
    </row>
    <row r="72" spans="1:12">
      <c r="A72" s="29">
        <f t="shared" si="19"/>
        <v>643.14800000000002</v>
      </c>
      <c r="C72" s="2">
        <f t="shared" si="20"/>
        <v>1071.4000000000001</v>
      </c>
      <c r="D72" s="2">
        <f t="shared" si="21"/>
        <v>1553.2</v>
      </c>
      <c r="E72" s="2">
        <f t="shared" si="22"/>
        <v>1890.9</v>
      </c>
      <c r="F72" s="2">
        <f t="shared" si="23"/>
        <v>2614.6999999999998</v>
      </c>
      <c r="G72" s="11">
        <v>1100</v>
      </c>
      <c r="H72" s="12">
        <f t="shared" si="24"/>
        <v>584.67999999999995</v>
      </c>
      <c r="I72">
        <v>974</v>
      </c>
      <c r="J72">
        <v>1412</v>
      </c>
      <c r="K72">
        <v>1719</v>
      </c>
      <c r="L72">
        <v>2377</v>
      </c>
    </row>
    <row r="73" spans="1:12">
      <c r="A73" s="29">
        <f t="shared" si="19"/>
        <v>701.61599999999987</v>
      </c>
      <c r="C73" s="2">
        <f t="shared" si="20"/>
        <v>1168.8</v>
      </c>
      <c r="D73" s="2">
        <f t="shared" si="21"/>
        <v>1694.4</v>
      </c>
      <c r="E73" s="2">
        <f t="shared" si="22"/>
        <v>2062.8000000000002</v>
      </c>
      <c r="F73" s="2">
        <f t="shared" si="23"/>
        <v>2852.4</v>
      </c>
      <c r="G73" s="11">
        <v>1200</v>
      </c>
      <c r="H73" s="12">
        <f t="shared" si="24"/>
        <v>584.67999999999995</v>
      </c>
      <c r="I73">
        <v>974</v>
      </c>
      <c r="J73">
        <v>1412</v>
      </c>
      <c r="K73">
        <v>1719</v>
      </c>
      <c r="L73">
        <v>2377</v>
      </c>
    </row>
    <row r="74" spans="1:12">
      <c r="A74" s="29">
        <f t="shared" si="19"/>
        <v>818.55199999999991</v>
      </c>
      <c r="C74" s="2">
        <f t="shared" si="20"/>
        <v>1363.6</v>
      </c>
      <c r="D74" s="2">
        <f t="shared" si="21"/>
        <v>1976.8</v>
      </c>
      <c r="E74" s="2">
        <f t="shared" si="22"/>
        <v>2406.6</v>
      </c>
      <c r="F74" s="2">
        <f t="shared" si="23"/>
        <v>3327.8</v>
      </c>
      <c r="G74" s="11">
        <v>1400</v>
      </c>
      <c r="H74" s="12">
        <f t="shared" si="24"/>
        <v>584.67999999999995</v>
      </c>
      <c r="I74">
        <v>974</v>
      </c>
      <c r="J74">
        <v>1412</v>
      </c>
      <c r="K74">
        <v>1719</v>
      </c>
      <c r="L74">
        <v>2377</v>
      </c>
    </row>
    <row r="75" spans="1:12">
      <c r="A75" s="29">
        <f t="shared" si="19"/>
        <v>935.48799999999983</v>
      </c>
      <c r="C75" s="2">
        <f t="shared" si="20"/>
        <v>1558.4</v>
      </c>
      <c r="D75" s="2">
        <f t="shared" si="21"/>
        <v>2259.1999999999998</v>
      </c>
      <c r="E75" s="2">
        <f t="shared" si="22"/>
        <v>2750.4</v>
      </c>
      <c r="F75" s="2">
        <f t="shared" si="23"/>
        <v>3803.2</v>
      </c>
      <c r="G75" s="11">
        <v>1600</v>
      </c>
      <c r="H75" s="12">
        <f t="shared" si="24"/>
        <v>584.67999999999995</v>
      </c>
      <c r="I75">
        <v>974</v>
      </c>
      <c r="J75">
        <v>1412</v>
      </c>
      <c r="K75">
        <v>1719</v>
      </c>
      <c r="L75">
        <v>2377</v>
      </c>
    </row>
    <row r="76" spans="1:12">
      <c r="A76" s="29">
        <f t="shared" si="19"/>
        <v>1052.424</v>
      </c>
      <c r="C76" s="2">
        <f t="shared" si="20"/>
        <v>1753.2</v>
      </c>
      <c r="D76" s="2">
        <f t="shared" si="21"/>
        <v>2541.6</v>
      </c>
      <c r="E76" s="2">
        <f t="shared" si="22"/>
        <v>3094.2</v>
      </c>
      <c r="F76" s="2">
        <f t="shared" si="23"/>
        <v>4278.6000000000004</v>
      </c>
      <c r="G76" s="11">
        <v>1800</v>
      </c>
      <c r="H76" s="12">
        <f t="shared" si="24"/>
        <v>584.67999999999995</v>
      </c>
      <c r="I76">
        <v>974</v>
      </c>
      <c r="J76">
        <v>1412</v>
      </c>
      <c r="K76">
        <v>1719</v>
      </c>
      <c r="L76">
        <v>2377</v>
      </c>
    </row>
    <row r="77" spans="1:12">
      <c r="A77" s="29">
        <f t="shared" si="19"/>
        <v>1169.3599999999999</v>
      </c>
      <c r="C77" s="2">
        <f t="shared" si="20"/>
        <v>1948</v>
      </c>
      <c r="D77" s="2">
        <f t="shared" si="21"/>
        <v>2824</v>
      </c>
      <c r="E77" s="2">
        <f t="shared" si="22"/>
        <v>3438</v>
      </c>
      <c r="F77" s="2">
        <f t="shared" si="23"/>
        <v>4754</v>
      </c>
      <c r="G77" s="11">
        <v>2000</v>
      </c>
      <c r="H77" s="12">
        <f t="shared" si="24"/>
        <v>584.67999999999995</v>
      </c>
      <c r="I77">
        <v>974</v>
      </c>
      <c r="J77">
        <v>1412</v>
      </c>
      <c r="K77">
        <v>1719</v>
      </c>
      <c r="L77">
        <v>2377</v>
      </c>
    </row>
    <row r="78" spans="1:12">
      <c r="A78" s="29">
        <f t="shared" si="19"/>
        <v>1344.7639999999999</v>
      </c>
      <c r="C78" s="2">
        <f t="shared" si="20"/>
        <v>2240.1999999999998</v>
      </c>
      <c r="D78" s="2">
        <f t="shared" si="21"/>
        <v>3247.6</v>
      </c>
      <c r="E78" s="2">
        <f t="shared" si="22"/>
        <v>3953.7</v>
      </c>
      <c r="F78" s="2">
        <f t="shared" si="23"/>
        <v>5467.1</v>
      </c>
      <c r="G78" s="3">
        <v>2300</v>
      </c>
      <c r="H78" s="12">
        <f t="shared" si="24"/>
        <v>584.67999999999995</v>
      </c>
      <c r="I78">
        <v>974</v>
      </c>
      <c r="J78">
        <v>1412</v>
      </c>
      <c r="K78">
        <v>1719</v>
      </c>
      <c r="L78">
        <v>2377</v>
      </c>
    </row>
    <row r="79" spans="1:12">
      <c r="A79" s="29">
        <f t="shared" si="19"/>
        <v>1520.1679999999997</v>
      </c>
      <c r="C79" s="2">
        <f t="shared" si="20"/>
        <v>2532.4</v>
      </c>
      <c r="D79" s="2">
        <f t="shared" si="21"/>
        <v>3671.2</v>
      </c>
      <c r="E79" s="2">
        <f t="shared" si="22"/>
        <v>4469.3999999999996</v>
      </c>
      <c r="F79" s="2">
        <f t="shared" si="23"/>
        <v>6180.2</v>
      </c>
      <c r="G79" s="3">
        <v>2600</v>
      </c>
      <c r="H79" s="12">
        <f t="shared" si="24"/>
        <v>584.67999999999995</v>
      </c>
      <c r="I79">
        <v>974</v>
      </c>
      <c r="J79">
        <v>1412</v>
      </c>
      <c r="K79">
        <v>1719</v>
      </c>
      <c r="L79">
        <v>2377</v>
      </c>
    </row>
    <row r="80" spans="1:12">
      <c r="A80" s="29">
        <f t="shared" si="19"/>
        <v>1754.0399999999997</v>
      </c>
      <c r="C80" s="2">
        <f t="shared" si="20"/>
        <v>2922</v>
      </c>
      <c r="D80" s="2">
        <f t="shared" si="21"/>
        <v>4236</v>
      </c>
      <c r="E80" s="2">
        <f t="shared" si="22"/>
        <v>5157</v>
      </c>
      <c r="F80" s="2">
        <f t="shared" si="23"/>
        <v>7131</v>
      </c>
      <c r="G80" s="3">
        <v>3000</v>
      </c>
      <c r="H80" s="12">
        <f t="shared" si="24"/>
        <v>584.67999999999995</v>
      </c>
      <c r="I80">
        <v>974</v>
      </c>
      <c r="J80">
        <v>1412</v>
      </c>
      <c r="K80">
        <v>1719</v>
      </c>
      <c r="L80">
        <v>2377</v>
      </c>
    </row>
    <row r="81" spans="1:12" ht="21" thickBot="1">
      <c r="A81" s="3"/>
      <c r="C81" s="3"/>
      <c r="D81" s="3"/>
      <c r="E81" s="3"/>
      <c r="F81" s="3"/>
    </row>
    <row r="82" spans="1:12" ht="26" customHeight="1" thickBot="1">
      <c r="A82" s="7" t="s">
        <v>1</v>
      </c>
      <c r="B82" s="8"/>
      <c r="C82" s="10"/>
      <c r="D82" s="8"/>
      <c r="E82" s="8"/>
      <c r="F82" s="9"/>
    </row>
    <row r="83" spans="1:12" ht="26" customHeight="1" thickBot="1">
      <c r="A83" s="7">
        <v>10</v>
      </c>
      <c r="B83" s="8"/>
      <c r="C83" s="8">
        <v>11</v>
      </c>
      <c r="D83" s="8">
        <v>21</v>
      </c>
      <c r="E83" s="8">
        <v>22</v>
      </c>
      <c r="F83" s="9">
        <v>33</v>
      </c>
      <c r="H83" s="13">
        <v>10</v>
      </c>
      <c r="I83" s="8">
        <v>11</v>
      </c>
      <c r="J83" s="8">
        <v>21</v>
      </c>
      <c r="K83" s="8">
        <v>22</v>
      </c>
      <c r="L83" s="9">
        <v>33</v>
      </c>
    </row>
    <row r="84" spans="1:12">
      <c r="A84" s="29">
        <f>(G84*H84)/1000</f>
        <v>86.394000000000005</v>
      </c>
      <c r="C84" s="2">
        <f>(G84*I84)/1000</f>
        <v>124</v>
      </c>
      <c r="D84" s="2">
        <f>(G84*J84)/1000</f>
        <v>201.6</v>
      </c>
      <c r="E84" s="2">
        <f>(G84*K84)/1000</f>
        <v>240.4</v>
      </c>
      <c r="F84" s="2">
        <f>(G84*L84)/1000</f>
        <v>346.8</v>
      </c>
      <c r="G84" s="11">
        <v>400</v>
      </c>
      <c r="H84" s="12">
        <f>231*0.935</f>
        <v>215.98500000000001</v>
      </c>
      <c r="I84">
        <v>310</v>
      </c>
      <c r="J84">
        <v>504</v>
      </c>
      <c r="K84">
        <v>601</v>
      </c>
      <c r="L84">
        <v>867</v>
      </c>
    </row>
    <row r="85" spans="1:12">
      <c r="A85" s="29">
        <f t="shared" ref="A85:A99" si="25">(G85*H85)/1000</f>
        <v>108.57</v>
      </c>
      <c r="C85" s="2">
        <f t="shared" ref="C85:C99" si="26">(G85*I85)/1000</f>
        <v>155</v>
      </c>
      <c r="D85" s="2">
        <f t="shared" ref="D85:D99" si="27">(G85*J85)/1000</f>
        <v>252</v>
      </c>
      <c r="E85" s="2">
        <f t="shared" ref="E85:E99" si="28">(G85*K85)/1000</f>
        <v>300.5</v>
      </c>
      <c r="F85" s="2">
        <f t="shared" ref="F85:F99" si="29">(G85*L85)/1000</f>
        <v>433.5</v>
      </c>
      <c r="G85" s="11">
        <v>500</v>
      </c>
      <c r="H85" s="12">
        <f>231*0.94</f>
        <v>217.14</v>
      </c>
      <c r="I85">
        <v>310</v>
      </c>
      <c r="J85">
        <v>504</v>
      </c>
      <c r="K85">
        <v>601</v>
      </c>
      <c r="L85">
        <v>867</v>
      </c>
    </row>
    <row r="86" spans="1:12">
      <c r="A86" s="29">
        <f t="shared" si="25"/>
        <v>130.56119999999999</v>
      </c>
      <c r="C86" s="2">
        <f t="shared" si="26"/>
        <v>186</v>
      </c>
      <c r="D86" s="2">
        <f t="shared" si="27"/>
        <v>302.39999999999998</v>
      </c>
      <c r="E86" s="2">
        <f t="shared" si="28"/>
        <v>360.6</v>
      </c>
      <c r="F86" s="2">
        <f t="shared" si="29"/>
        <v>520.20000000000005</v>
      </c>
      <c r="G86" s="11">
        <v>600</v>
      </c>
      <c r="H86" s="12">
        <f>231*0.942</f>
        <v>217.60199999999998</v>
      </c>
      <c r="I86">
        <v>310</v>
      </c>
      <c r="J86">
        <v>504</v>
      </c>
      <c r="K86">
        <v>601</v>
      </c>
      <c r="L86">
        <v>867</v>
      </c>
    </row>
    <row r="87" spans="1:12">
      <c r="A87" s="29">
        <f t="shared" si="25"/>
        <v>152.32139999999998</v>
      </c>
      <c r="C87" s="2">
        <f t="shared" si="26"/>
        <v>217</v>
      </c>
      <c r="D87" s="2">
        <f t="shared" si="27"/>
        <v>352.8</v>
      </c>
      <c r="E87" s="2">
        <f t="shared" si="28"/>
        <v>420.7</v>
      </c>
      <c r="F87" s="2">
        <f t="shared" si="29"/>
        <v>606.9</v>
      </c>
      <c r="G87" s="11">
        <v>700</v>
      </c>
      <c r="H87" s="12">
        <f>231*0.942</f>
        <v>217.60199999999998</v>
      </c>
      <c r="I87">
        <v>310</v>
      </c>
      <c r="J87">
        <v>504</v>
      </c>
      <c r="K87">
        <v>601</v>
      </c>
      <c r="L87">
        <v>867</v>
      </c>
    </row>
    <row r="88" spans="1:12">
      <c r="A88" s="29">
        <f t="shared" si="25"/>
        <v>174.08159999999998</v>
      </c>
      <c r="C88" s="2">
        <f t="shared" si="26"/>
        <v>248</v>
      </c>
      <c r="D88" s="2">
        <f t="shared" si="27"/>
        <v>403.2</v>
      </c>
      <c r="E88" s="2">
        <f t="shared" si="28"/>
        <v>480.8</v>
      </c>
      <c r="F88" s="2">
        <f t="shared" si="29"/>
        <v>693.6</v>
      </c>
      <c r="G88" s="11">
        <v>800</v>
      </c>
      <c r="H88" s="12">
        <f>231*0.942</f>
        <v>217.60199999999998</v>
      </c>
      <c r="I88">
        <v>310</v>
      </c>
      <c r="J88">
        <v>504</v>
      </c>
      <c r="K88">
        <v>601</v>
      </c>
      <c r="L88">
        <v>867</v>
      </c>
    </row>
    <row r="89" spans="1:12">
      <c r="A89" s="29">
        <f t="shared" si="25"/>
        <v>195.42599999999999</v>
      </c>
      <c r="C89" s="2">
        <f t="shared" si="26"/>
        <v>279</v>
      </c>
      <c r="D89" s="2">
        <f t="shared" si="27"/>
        <v>453.6</v>
      </c>
      <c r="E89" s="2">
        <f t="shared" si="28"/>
        <v>540.9</v>
      </c>
      <c r="F89" s="2">
        <f t="shared" si="29"/>
        <v>780.3</v>
      </c>
      <c r="G89" s="11">
        <v>900</v>
      </c>
      <c r="H89" s="12">
        <f>231*0.94</f>
        <v>217.14</v>
      </c>
      <c r="I89">
        <v>310</v>
      </c>
      <c r="J89">
        <v>504</v>
      </c>
      <c r="K89">
        <v>601</v>
      </c>
      <c r="L89">
        <v>867</v>
      </c>
    </row>
    <row r="90" spans="1:12">
      <c r="A90" s="29">
        <f t="shared" si="25"/>
        <v>217.14</v>
      </c>
      <c r="C90" s="2">
        <f t="shared" si="26"/>
        <v>310</v>
      </c>
      <c r="D90" s="2">
        <f t="shared" si="27"/>
        <v>504</v>
      </c>
      <c r="E90" s="2">
        <f t="shared" si="28"/>
        <v>601</v>
      </c>
      <c r="F90" s="2">
        <f t="shared" si="29"/>
        <v>867</v>
      </c>
      <c r="G90" s="11">
        <v>1000</v>
      </c>
      <c r="H90" s="12">
        <f t="shared" ref="H90:H99" si="30">231*0.94</f>
        <v>217.14</v>
      </c>
      <c r="I90">
        <v>310</v>
      </c>
      <c r="J90">
        <v>504</v>
      </c>
      <c r="K90">
        <v>601</v>
      </c>
      <c r="L90">
        <v>867</v>
      </c>
    </row>
    <row r="91" spans="1:12">
      <c r="A91" s="29">
        <f t="shared" si="25"/>
        <v>238.85399999999998</v>
      </c>
      <c r="C91" s="2">
        <f t="shared" si="26"/>
        <v>341</v>
      </c>
      <c r="D91" s="2">
        <f t="shared" si="27"/>
        <v>554.4</v>
      </c>
      <c r="E91" s="2">
        <f t="shared" si="28"/>
        <v>661.1</v>
      </c>
      <c r="F91" s="2">
        <f t="shared" si="29"/>
        <v>953.7</v>
      </c>
      <c r="G91" s="11">
        <v>1100</v>
      </c>
      <c r="H91" s="12">
        <f t="shared" si="30"/>
        <v>217.14</v>
      </c>
      <c r="I91">
        <v>310</v>
      </c>
      <c r="J91">
        <v>504</v>
      </c>
      <c r="K91">
        <v>601</v>
      </c>
      <c r="L91">
        <v>867</v>
      </c>
    </row>
    <row r="92" spans="1:12">
      <c r="A92" s="29">
        <f>(G92*H92)/1000</f>
        <v>260.56799999999998</v>
      </c>
      <c r="C92" s="2">
        <f t="shared" si="26"/>
        <v>372</v>
      </c>
      <c r="D92" s="2">
        <f t="shared" si="27"/>
        <v>604.79999999999995</v>
      </c>
      <c r="E92" s="2">
        <f t="shared" si="28"/>
        <v>721.2</v>
      </c>
      <c r="F92" s="2">
        <f t="shared" si="29"/>
        <v>1040.4000000000001</v>
      </c>
      <c r="G92" s="11">
        <v>1200</v>
      </c>
      <c r="H92" s="12">
        <f t="shared" si="30"/>
        <v>217.14</v>
      </c>
      <c r="I92">
        <v>310</v>
      </c>
      <c r="J92">
        <v>504</v>
      </c>
      <c r="K92">
        <v>601</v>
      </c>
      <c r="L92">
        <v>867</v>
      </c>
    </row>
    <row r="93" spans="1:12">
      <c r="A93" s="29">
        <f t="shared" si="25"/>
        <v>303.99599999999998</v>
      </c>
      <c r="C93" s="2">
        <f t="shared" si="26"/>
        <v>434</v>
      </c>
      <c r="D93" s="2">
        <f t="shared" si="27"/>
        <v>705.6</v>
      </c>
      <c r="E93" s="2">
        <f t="shared" si="28"/>
        <v>841.4</v>
      </c>
      <c r="F93" s="2">
        <f t="shared" si="29"/>
        <v>1213.8</v>
      </c>
      <c r="G93" s="11">
        <v>1400</v>
      </c>
      <c r="H93" s="12">
        <f t="shared" si="30"/>
        <v>217.14</v>
      </c>
      <c r="I93">
        <v>310</v>
      </c>
      <c r="J93">
        <v>504</v>
      </c>
      <c r="K93">
        <v>601</v>
      </c>
      <c r="L93">
        <v>867</v>
      </c>
    </row>
    <row r="94" spans="1:12">
      <c r="A94" s="29">
        <f t="shared" si="25"/>
        <v>347.42399999999998</v>
      </c>
      <c r="C94" s="2">
        <f t="shared" si="26"/>
        <v>496</v>
      </c>
      <c r="D94" s="2">
        <f t="shared" si="27"/>
        <v>806.4</v>
      </c>
      <c r="E94" s="2">
        <f t="shared" si="28"/>
        <v>961.6</v>
      </c>
      <c r="F94" s="2">
        <f t="shared" si="29"/>
        <v>1387.2</v>
      </c>
      <c r="G94" s="11">
        <v>1600</v>
      </c>
      <c r="H94" s="12">
        <f t="shared" si="30"/>
        <v>217.14</v>
      </c>
      <c r="I94">
        <v>310</v>
      </c>
      <c r="J94">
        <v>504</v>
      </c>
      <c r="K94">
        <v>601</v>
      </c>
      <c r="L94">
        <v>867</v>
      </c>
    </row>
    <row r="95" spans="1:12">
      <c r="A95" s="29">
        <f t="shared" si="25"/>
        <v>390.85199999999998</v>
      </c>
      <c r="C95" s="2">
        <f t="shared" si="26"/>
        <v>558</v>
      </c>
      <c r="D95" s="2">
        <f t="shared" si="27"/>
        <v>907.2</v>
      </c>
      <c r="E95" s="2">
        <f t="shared" si="28"/>
        <v>1081.8</v>
      </c>
      <c r="F95" s="2">
        <f t="shared" si="29"/>
        <v>1560.6</v>
      </c>
      <c r="G95" s="11">
        <v>1800</v>
      </c>
      <c r="H95" s="12">
        <f t="shared" si="30"/>
        <v>217.14</v>
      </c>
      <c r="I95">
        <v>310</v>
      </c>
      <c r="J95">
        <v>504</v>
      </c>
      <c r="K95">
        <v>601</v>
      </c>
      <c r="L95">
        <v>867</v>
      </c>
    </row>
    <row r="96" spans="1:12">
      <c r="A96" s="29">
        <f t="shared" si="25"/>
        <v>434.28</v>
      </c>
      <c r="C96" s="2">
        <f t="shared" si="26"/>
        <v>620</v>
      </c>
      <c r="D96" s="2">
        <f t="shared" si="27"/>
        <v>1008</v>
      </c>
      <c r="E96" s="2">
        <f t="shared" si="28"/>
        <v>1202</v>
      </c>
      <c r="F96" s="2">
        <f t="shared" si="29"/>
        <v>1734</v>
      </c>
      <c r="G96" s="11">
        <v>2000</v>
      </c>
      <c r="H96" s="12">
        <f t="shared" si="30"/>
        <v>217.14</v>
      </c>
      <c r="I96">
        <v>310</v>
      </c>
      <c r="J96">
        <v>504</v>
      </c>
      <c r="K96">
        <v>601</v>
      </c>
      <c r="L96">
        <v>867</v>
      </c>
    </row>
    <row r="97" spans="1:12">
      <c r="A97" s="29">
        <f t="shared" si="25"/>
        <v>499.42199999999997</v>
      </c>
      <c r="C97" s="2">
        <f t="shared" si="26"/>
        <v>713</v>
      </c>
      <c r="D97" s="2">
        <f t="shared" si="27"/>
        <v>1159.2</v>
      </c>
      <c r="E97" s="2">
        <f t="shared" si="28"/>
        <v>1382.3</v>
      </c>
      <c r="F97" s="2">
        <f t="shared" si="29"/>
        <v>1994.1</v>
      </c>
      <c r="G97" s="3">
        <v>2300</v>
      </c>
      <c r="H97" s="12">
        <f t="shared" si="30"/>
        <v>217.14</v>
      </c>
      <c r="I97">
        <v>310</v>
      </c>
      <c r="J97">
        <v>504</v>
      </c>
      <c r="K97">
        <v>601</v>
      </c>
      <c r="L97">
        <v>867</v>
      </c>
    </row>
    <row r="98" spans="1:12">
      <c r="A98" s="29">
        <f t="shared" si="25"/>
        <v>564.56399999999996</v>
      </c>
      <c r="C98" s="2">
        <f t="shared" si="26"/>
        <v>806</v>
      </c>
      <c r="D98" s="2">
        <f t="shared" si="27"/>
        <v>1310.4000000000001</v>
      </c>
      <c r="E98" s="2">
        <f t="shared" si="28"/>
        <v>1562.6</v>
      </c>
      <c r="F98" s="2">
        <f t="shared" si="29"/>
        <v>2254.1999999999998</v>
      </c>
      <c r="G98" s="3">
        <v>2600</v>
      </c>
      <c r="H98" s="12">
        <f t="shared" si="30"/>
        <v>217.14</v>
      </c>
      <c r="I98">
        <v>310</v>
      </c>
      <c r="J98">
        <v>504</v>
      </c>
      <c r="K98">
        <v>601</v>
      </c>
      <c r="L98">
        <v>867</v>
      </c>
    </row>
    <row r="99" spans="1:12">
      <c r="A99" s="29">
        <f t="shared" si="25"/>
        <v>651.41999999999996</v>
      </c>
      <c r="C99" s="2">
        <f t="shared" si="26"/>
        <v>930</v>
      </c>
      <c r="D99" s="2">
        <f t="shared" si="27"/>
        <v>1512</v>
      </c>
      <c r="E99" s="2">
        <f t="shared" si="28"/>
        <v>1803</v>
      </c>
      <c r="F99" s="2">
        <f t="shared" si="29"/>
        <v>2601</v>
      </c>
      <c r="G99" s="3">
        <v>3000</v>
      </c>
      <c r="H99" s="12">
        <f t="shared" si="30"/>
        <v>217.14</v>
      </c>
      <c r="I99">
        <v>310</v>
      </c>
      <c r="J99">
        <v>504</v>
      </c>
      <c r="K99">
        <v>601</v>
      </c>
      <c r="L99">
        <v>867</v>
      </c>
    </row>
    <row r="100" spans="1:12" ht="21" thickBot="1"/>
    <row r="101" spans="1:12" ht="21" thickBot="1">
      <c r="A101" s="16" t="s">
        <v>6</v>
      </c>
      <c r="B101" s="17"/>
      <c r="C101" s="18"/>
      <c r="D101" s="17"/>
      <c r="E101" s="17"/>
      <c r="F101" s="19"/>
    </row>
    <row r="102" spans="1:12" ht="21" thickBot="1">
      <c r="A102" s="7">
        <v>10</v>
      </c>
      <c r="B102" s="8"/>
      <c r="C102" s="8">
        <v>11</v>
      </c>
      <c r="D102" s="8">
        <v>21</v>
      </c>
      <c r="E102" s="8">
        <v>22</v>
      </c>
      <c r="F102" s="9">
        <v>33</v>
      </c>
      <c r="H102" s="13"/>
      <c r="I102" s="8"/>
      <c r="J102" s="8"/>
      <c r="K102" s="8"/>
      <c r="L102" s="9"/>
    </row>
    <row r="103" spans="1:12">
      <c r="A103" s="2">
        <v>275</v>
      </c>
      <c r="C103" s="2">
        <v>464</v>
      </c>
      <c r="D103" s="2">
        <v>655</v>
      </c>
      <c r="E103" s="2">
        <v>796</v>
      </c>
      <c r="F103" s="2">
        <v>1118</v>
      </c>
      <c r="G103" s="11">
        <v>400</v>
      </c>
    </row>
    <row r="104" spans="1:12">
      <c r="A104" s="2">
        <v>344</v>
      </c>
      <c r="C104" s="2">
        <v>581</v>
      </c>
      <c r="D104" s="2">
        <v>819</v>
      </c>
      <c r="E104" s="2">
        <v>997</v>
      </c>
      <c r="F104" s="2">
        <v>1397</v>
      </c>
      <c r="G104" s="11">
        <v>500</v>
      </c>
    </row>
    <row r="105" spans="1:12">
      <c r="A105" s="2">
        <v>412</v>
      </c>
      <c r="C105" s="2">
        <v>697</v>
      </c>
      <c r="D105" s="2">
        <v>963</v>
      </c>
      <c r="E105" s="2">
        <v>1197</v>
      </c>
      <c r="F105" s="2">
        <v>1676</v>
      </c>
      <c r="G105" s="11">
        <v>600</v>
      </c>
    </row>
    <row r="106" spans="1:12">
      <c r="A106" s="2">
        <v>481</v>
      </c>
      <c r="C106" s="2">
        <v>827</v>
      </c>
      <c r="D106" s="2">
        <v>1147</v>
      </c>
      <c r="E106" s="2">
        <v>1397</v>
      </c>
      <c r="F106" s="2">
        <v>1956</v>
      </c>
      <c r="G106" s="11">
        <v>700</v>
      </c>
    </row>
    <row r="107" spans="1:12">
      <c r="A107" s="2">
        <v>550</v>
      </c>
      <c r="C107" s="2">
        <v>929</v>
      </c>
      <c r="D107" s="2">
        <v>1310</v>
      </c>
      <c r="E107" s="2">
        <v>1598</v>
      </c>
      <c r="F107" s="2">
        <v>2235</v>
      </c>
      <c r="G107" s="11">
        <v>800</v>
      </c>
    </row>
    <row r="108" spans="1:12">
      <c r="A108" s="2">
        <v>618</v>
      </c>
      <c r="C108" s="2">
        <v>1063</v>
      </c>
      <c r="D108" s="2">
        <v>1474</v>
      </c>
      <c r="E108" s="2">
        <v>1796</v>
      </c>
      <c r="F108" s="2">
        <v>2524</v>
      </c>
      <c r="G108" s="11">
        <v>900</v>
      </c>
    </row>
    <row r="109" spans="1:12">
      <c r="A109" s="2">
        <v>687</v>
      </c>
      <c r="C109" s="2">
        <v>1181</v>
      </c>
      <c r="D109" s="2">
        <v>1638</v>
      </c>
      <c r="E109" s="2">
        <v>1995</v>
      </c>
      <c r="F109" s="2">
        <v>2794</v>
      </c>
      <c r="G109" s="11">
        <v>1000</v>
      </c>
    </row>
    <row r="110" spans="1:12">
      <c r="A110" s="2">
        <v>756</v>
      </c>
      <c r="C110" s="2">
        <v>1299</v>
      </c>
      <c r="D110" s="2">
        <v>1802</v>
      </c>
      <c r="E110" s="2">
        <v>2194</v>
      </c>
      <c r="F110" s="2">
        <v>3073</v>
      </c>
      <c r="G110" s="11">
        <v>1100</v>
      </c>
    </row>
    <row r="111" spans="1:12">
      <c r="A111" s="2">
        <v>824</v>
      </c>
      <c r="C111" s="2">
        <v>1393</v>
      </c>
      <c r="D111" s="2">
        <v>1985</v>
      </c>
      <c r="E111" s="2">
        <v>2394</v>
      </c>
      <c r="F111" s="2">
        <v>3353</v>
      </c>
      <c r="G111" s="11">
        <v>1200</v>
      </c>
    </row>
    <row r="112" spans="1:12">
      <c r="A112" s="2">
        <v>962</v>
      </c>
      <c r="C112" s="2">
        <v>1628</v>
      </c>
      <c r="D112" s="2">
        <v>2293</v>
      </c>
      <c r="E112" s="2">
        <v>2793</v>
      </c>
      <c r="F112" s="2">
        <v>3911</v>
      </c>
      <c r="G112" s="11">
        <v>1400</v>
      </c>
    </row>
    <row r="113" spans="1:12">
      <c r="A113" s="2">
        <v>1099</v>
      </c>
      <c r="C113" s="2">
        <v>1858</v>
      </c>
      <c r="D113" s="2">
        <v>2620</v>
      </c>
      <c r="E113" s="2">
        <v>3192</v>
      </c>
      <c r="F113" s="2">
        <v>4470</v>
      </c>
      <c r="G113" s="11">
        <v>1600</v>
      </c>
    </row>
    <row r="114" spans="1:12">
      <c r="A114" s="2">
        <v>1237</v>
      </c>
      <c r="C114" s="2">
        <v>2090</v>
      </c>
      <c r="D114" s="2">
        <v>2948</v>
      </c>
      <c r="E114" s="2">
        <v>3591</v>
      </c>
      <c r="F114" s="2">
        <v>5029</v>
      </c>
      <c r="G114" s="11">
        <v>1800</v>
      </c>
    </row>
    <row r="115" spans="1:12">
      <c r="A115" s="2">
        <v>1374</v>
      </c>
      <c r="C115" s="2">
        <v>2322</v>
      </c>
      <c r="D115" s="2">
        <v>3275</v>
      </c>
      <c r="E115" s="2">
        <v>3990</v>
      </c>
      <c r="F115" s="2">
        <v>5588</v>
      </c>
      <c r="G115" s="11">
        <v>2000</v>
      </c>
    </row>
    <row r="116" spans="1:12">
      <c r="A116" s="2">
        <v>1580</v>
      </c>
      <c r="C116" s="2">
        <v>2671</v>
      </c>
      <c r="D116" s="2">
        <v>3766</v>
      </c>
      <c r="E116" s="2">
        <v>4588</v>
      </c>
      <c r="F116" s="2">
        <v>6426</v>
      </c>
      <c r="G116" s="3">
        <v>2300</v>
      </c>
    </row>
    <row r="117" spans="1:12">
      <c r="A117" s="2">
        <v>1786</v>
      </c>
      <c r="C117" s="2">
        <v>3019</v>
      </c>
      <c r="D117" s="2">
        <v>4258</v>
      </c>
      <c r="E117" s="2">
        <v>5166</v>
      </c>
      <c r="F117" s="2">
        <v>7264</v>
      </c>
      <c r="G117" s="3">
        <v>2600</v>
      </c>
    </row>
    <row r="118" spans="1:12">
      <c r="A118" s="2">
        <v>2061</v>
      </c>
      <c r="C118" s="2">
        <v>3484</v>
      </c>
      <c r="D118" s="2">
        <v>4913</v>
      </c>
      <c r="E118" s="2">
        <v>5984</v>
      </c>
      <c r="F118" s="2">
        <v>8381</v>
      </c>
      <c r="G118" s="3">
        <v>3000</v>
      </c>
    </row>
    <row r="119" spans="1:12" ht="21" thickBot="1"/>
    <row r="120" spans="1:12" ht="21" thickBot="1">
      <c r="A120" s="16" t="s">
        <v>7</v>
      </c>
      <c r="B120" s="17"/>
      <c r="C120" s="18"/>
      <c r="D120" s="17"/>
      <c r="E120" s="17"/>
      <c r="F120" s="19"/>
    </row>
    <row r="121" spans="1:12" ht="21" thickBot="1">
      <c r="A121" s="7">
        <v>10</v>
      </c>
      <c r="B121" s="8"/>
      <c r="C121" s="8">
        <v>11</v>
      </c>
      <c r="D121" s="8">
        <v>21</v>
      </c>
      <c r="E121" s="8">
        <v>22</v>
      </c>
      <c r="F121" s="9">
        <v>33</v>
      </c>
      <c r="H121" s="13">
        <v>10</v>
      </c>
      <c r="I121" s="8">
        <v>11</v>
      </c>
      <c r="J121" s="8">
        <v>21</v>
      </c>
      <c r="K121" s="8">
        <v>22</v>
      </c>
      <c r="L121" s="9">
        <v>33</v>
      </c>
    </row>
    <row r="122" spans="1:12">
      <c r="A122" s="2">
        <v>350</v>
      </c>
      <c r="C122" s="2">
        <v>569</v>
      </c>
      <c r="D122" s="2">
        <v>812</v>
      </c>
      <c r="E122" s="2">
        <v>959</v>
      </c>
      <c r="F122" s="2">
        <v>1347</v>
      </c>
      <c r="G122" s="11">
        <v>400</v>
      </c>
    </row>
    <row r="123" spans="1:12">
      <c r="A123" s="2">
        <v>438</v>
      </c>
      <c r="C123" s="2">
        <v>711</v>
      </c>
      <c r="D123" s="2">
        <v>1015</v>
      </c>
      <c r="E123" s="2">
        <v>1199</v>
      </c>
      <c r="F123" s="2">
        <v>1638</v>
      </c>
      <c r="G123" s="11">
        <v>500</v>
      </c>
    </row>
    <row r="124" spans="1:12">
      <c r="A124" s="2">
        <v>526</v>
      </c>
      <c r="C124" s="2">
        <v>853</v>
      </c>
      <c r="D124" s="2">
        <v>1218</v>
      </c>
      <c r="E124" s="2">
        <v>1439</v>
      </c>
      <c r="F124" s="2">
        <v>2020</v>
      </c>
      <c r="G124" s="11">
        <v>600</v>
      </c>
    </row>
    <row r="125" spans="1:12">
      <c r="A125" s="2">
        <v>613</v>
      </c>
      <c r="C125" s="2">
        <v>995</v>
      </c>
      <c r="D125" s="2">
        <v>1421</v>
      </c>
      <c r="E125" s="2">
        <v>1679</v>
      </c>
      <c r="F125" s="2">
        <v>2357</v>
      </c>
      <c r="G125" s="11">
        <v>700</v>
      </c>
    </row>
    <row r="126" spans="1:12">
      <c r="A126" s="2">
        <v>701</v>
      </c>
      <c r="C126" s="2">
        <v>1137</v>
      </c>
      <c r="D126" s="2">
        <v>1624</v>
      </c>
      <c r="E126" s="2">
        <v>1919</v>
      </c>
      <c r="F126" s="2">
        <v>2694</v>
      </c>
      <c r="G126" s="11">
        <v>800</v>
      </c>
    </row>
    <row r="127" spans="1:12">
      <c r="A127" s="2">
        <v>788</v>
      </c>
      <c r="C127" s="2">
        <v>1280</v>
      </c>
      <c r="D127" s="2">
        <v>1827</v>
      </c>
      <c r="E127" s="2">
        <v>2159</v>
      </c>
      <c r="F127" s="2">
        <v>3030</v>
      </c>
      <c r="G127" s="11">
        <v>900</v>
      </c>
    </row>
    <row r="128" spans="1:12">
      <c r="A128" s="2">
        <v>876</v>
      </c>
      <c r="C128" s="2">
        <v>1422</v>
      </c>
      <c r="D128" s="2">
        <v>2030</v>
      </c>
      <c r="E128" s="2">
        <v>2399</v>
      </c>
      <c r="F128" s="2">
        <v>3367</v>
      </c>
      <c r="G128" s="11">
        <v>1000</v>
      </c>
    </row>
    <row r="129" spans="1:7">
      <c r="A129" s="2">
        <v>964</v>
      </c>
      <c r="C129" s="2">
        <v>1564</v>
      </c>
      <c r="D129" s="2">
        <v>2233</v>
      </c>
      <c r="E129" s="2">
        <v>2639</v>
      </c>
      <c r="F129" s="2">
        <v>3704</v>
      </c>
      <c r="G129" s="11">
        <v>1100</v>
      </c>
    </row>
    <row r="130" spans="1:7">
      <c r="A130" s="2">
        <v>1051</v>
      </c>
      <c r="C130" s="2">
        <v>1706</v>
      </c>
      <c r="D130" s="2">
        <v>2436</v>
      </c>
      <c r="E130" s="2">
        <v>2878</v>
      </c>
      <c r="F130" s="2">
        <v>4040</v>
      </c>
      <c r="G130" s="11">
        <v>1200</v>
      </c>
    </row>
    <row r="131" spans="1:7">
      <c r="A131" s="2">
        <v>1227</v>
      </c>
      <c r="C131" s="2">
        <v>1990</v>
      </c>
      <c r="D131" s="2">
        <v>2841</v>
      </c>
      <c r="E131" s="2">
        <v>3358</v>
      </c>
      <c r="F131" s="2">
        <v>4714</v>
      </c>
      <c r="G131" s="11">
        <v>1400</v>
      </c>
    </row>
    <row r="132" spans="1:7">
      <c r="A132" s="2">
        <v>1402</v>
      </c>
      <c r="C132" s="2">
        <v>2275</v>
      </c>
      <c r="D132" s="2">
        <v>3247</v>
      </c>
      <c r="E132" s="2">
        <v>3838</v>
      </c>
      <c r="F132" s="2">
        <v>5387</v>
      </c>
      <c r="G132" s="11">
        <v>1600</v>
      </c>
    </row>
    <row r="133" spans="1:7">
      <c r="A133" s="2">
        <v>1577</v>
      </c>
      <c r="C133" s="2">
        <v>2559</v>
      </c>
      <c r="D133" s="2">
        <v>3653</v>
      </c>
      <c r="E133" s="2">
        <v>4317</v>
      </c>
      <c r="F133" s="2">
        <v>6060</v>
      </c>
      <c r="G133" s="11">
        <v>1800</v>
      </c>
    </row>
    <row r="134" spans="1:7">
      <c r="A134" s="2">
        <v>1752</v>
      </c>
      <c r="C134" s="2">
        <v>2843</v>
      </c>
      <c r="D134" s="2">
        <v>4059</v>
      </c>
      <c r="E134" s="2">
        <v>4997</v>
      </c>
      <c r="F134" s="2">
        <v>6734</v>
      </c>
      <c r="G134" s="11">
        <v>2000</v>
      </c>
    </row>
    <row r="135" spans="1:7">
      <c r="A135" s="2">
        <v>2015</v>
      </c>
      <c r="C135" s="2">
        <v>3270</v>
      </c>
      <c r="D135" s="2">
        <v>4668</v>
      </c>
      <c r="E135" s="2">
        <v>5517</v>
      </c>
      <c r="F135" s="2">
        <v>7744</v>
      </c>
      <c r="G135" s="3">
        <v>2300</v>
      </c>
    </row>
    <row r="136" spans="1:7">
      <c r="A136" s="2">
        <v>2278</v>
      </c>
      <c r="C136" s="2">
        <v>3696</v>
      </c>
      <c r="D136" s="2">
        <v>5277</v>
      </c>
      <c r="E136" s="2">
        <v>6236</v>
      </c>
      <c r="F136" s="2">
        <v>8754</v>
      </c>
      <c r="G136" s="3">
        <v>2600</v>
      </c>
    </row>
    <row r="137" spans="1:7">
      <c r="A137" s="2">
        <v>2629</v>
      </c>
      <c r="C137" s="2">
        <v>4265</v>
      </c>
      <c r="D137" s="2">
        <v>6089</v>
      </c>
      <c r="E137" s="2">
        <v>7196</v>
      </c>
      <c r="F137" s="2">
        <v>10101</v>
      </c>
      <c r="G137" s="3">
        <v>3000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S188"/>
  <sheetViews>
    <sheetView zoomScaleNormal="100" workbookViewId="0">
      <selection activeCell="L9" sqref="L9"/>
    </sheetView>
  </sheetViews>
  <sheetFormatPr baseColWidth="10" defaultColWidth="8.83203125" defaultRowHeight="13"/>
  <cols>
    <col min="1" max="1" width="13.5" customWidth="1"/>
    <col min="3" max="3" width="9.1640625" style="37"/>
    <col min="5" max="5" width="9.1640625" style="42"/>
    <col min="7" max="7" width="9.1640625" style="37"/>
    <col min="9" max="9" width="9.1640625" style="37"/>
    <col min="11" max="11" width="10.1640625" customWidth="1"/>
    <col min="15" max="15" width="11.5" customWidth="1"/>
  </cols>
  <sheetData>
    <row r="6" spans="1:17" ht="20">
      <c r="A6" s="84" t="s">
        <v>10</v>
      </c>
      <c r="B6" s="85"/>
      <c r="C6" s="85"/>
      <c r="D6" s="85"/>
      <c r="E6" s="85"/>
      <c r="F6" s="85"/>
      <c r="G6" s="85"/>
      <c r="H6" s="85"/>
      <c r="I6" s="85"/>
    </row>
    <row r="7" spans="1:17">
      <c r="A7" s="24"/>
      <c r="B7" s="80">
        <v>20</v>
      </c>
      <c r="C7" s="81"/>
      <c r="D7" s="80">
        <v>30</v>
      </c>
      <c r="E7" s="81"/>
      <c r="F7" s="80">
        <v>40</v>
      </c>
      <c r="G7" s="81"/>
      <c r="H7" s="80">
        <v>50</v>
      </c>
      <c r="I7" s="81"/>
    </row>
    <row r="8" spans="1:17">
      <c r="A8" s="25" t="s">
        <v>5</v>
      </c>
      <c r="B8" s="26" t="s">
        <v>8</v>
      </c>
      <c r="C8" s="38" t="s">
        <v>9</v>
      </c>
      <c r="D8" s="26" t="s">
        <v>8</v>
      </c>
      <c r="E8" s="43" t="s">
        <v>9</v>
      </c>
      <c r="F8" s="26" t="s">
        <v>8</v>
      </c>
      <c r="G8" s="38" t="s">
        <v>9</v>
      </c>
      <c r="H8" s="26" t="s">
        <v>8</v>
      </c>
      <c r="I8" s="38" t="s">
        <v>9</v>
      </c>
      <c r="K8" s="23">
        <v>45618</v>
      </c>
      <c r="L8" s="40" t="s">
        <v>17</v>
      </c>
    </row>
    <row r="9" spans="1:17">
      <c r="A9" s="15">
        <v>400</v>
      </c>
      <c r="B9" s="27">
        <f t="shared" ref="B9:B14" si="0">$B$15*$A9/1000</f>
        <v>80.400000000000006</v>
      </c>
      <c r="C9" s="39"/>
      <c r="D9" s="27">
        <f t="shared" ref="D9:D14" si="1">$D$15*$A9/1000</f>
        <v>123.2</v>
      </c>
      <c r="E9" s="44"/>
      <c r="F9" s="27">
        <f t="shared" ref="F9:F14" si="2">$F$15*$A9/1000</f>
        <v>151.19999999999999</v>
      </c>
      <c r="G9" s="39"/>
      <c r="H9" s="27">
        <f t="shared" ref="H9:H14" si="3">$H$15*$A9/1000</f>
        <v>178</v>
      </c>
      <c r="I9" s="39"/>
      <c r="L9" s="40"/>
    </row>
    <row r="10" spans="1:17">
      <c r="A10" s="15">
        <v>500</v>
      </c>
      <c r="B10" s="27">
        <f t="shared" si="0"/>
        <v>100.5</v>
      </c>
      <c r="C10" s="39"/>
      <c r="D10" s="27">
        <f t="shared" si="1"/>
        <v>154</v>
      </c>
      <c r="E10" s="44"/>
      <c r="F10" s="27">
        <f t="shared" si="2"/>
        <v>189</v>
      </c>
      <c r="G10" s="39"/>
      <c r="H10" s="27">
        <f t="shared" si="3"/>
        <v>222.5</v>
      </c>
      <c r="I10" s="39"/>
    </row>
    <row r="11" spans="1:17">
      <c r="A11" s="15">
        <v>600</v>
      </c>
      <c r="B11" s="27">
        <f t="shared" si="0"/>
        <v>120.6</v>
      </c>
      <c r="C11" s="39"/>
      <c r="D11" s="27">
        <f t="shared" si="1"/>
        <v>184.8</v>
      </c>
      <c r="E11" s="44"/>
      <c r="F11" s="27">
        <f t="shared" si="2"/>
        <v>226.8</v>
      </c>
      <c r="G11" s="39"/>
      <c r="H11" s="27">
        <f t="shared" si="3"/>
        <v>267</v>
      </c>
      <c r="I11" s="39"/>
    </row>
    <row r="12" spans="1:17">
      <c r="A12" s="15">
        <v>700</v>
      </c>
      <c r="B12" s="27">
        <f t="shared" si="0"/>
        <v>140.69999999999999</v>
      </c>
      <c r="C12" s="39"/>
      <c r="D12" s="27">
        <f t="shared" si="1"/>
        <v>215.6</v>
      </c>
      <c r="E12" s="44"/>
      <c r="F12" s="27">
        <f t="shared" si="2"/>
        <v>264.60000000000002</v>
      </c>
      <c r="G12" s="39"/>
      <c r="H12" s="27">
        <f t="shared" si="3"/>
        <v>311.5</v>
      </c>
      <c r="I12" s="39"/>
    </row>
    <row r="13" spans="1:17">
      <c r="A13" s="15">
        <v>800</v>
      </c>
      <c r="B13" s="27">
        <f t="shared" si="0"/>
        <v>160.80000000000001</v>
      </c>
      <c r="C13" s="39"/>
      <c r="D13" s="27">
        <f t="shared" si="1"/>
        <v>246.4</v>
      </c>
      <c r="E13" s="44"/>
      <c r="F13" s="27">
        <f t="shared" si="2"/>
        <v>302.39999999999998</v>
      </c>
      <c r="G13" s="39"/>
      <c r="H13" s="27">
        <f t="shared" si="3"/>
        <v>356</v>
      </c>
      <c r="I13" s="39"/>
      <c r="M13" s="40"/>
      <c r="N13" s="57"/>
      <c r="O13" s="57"/>
      <c r="P13" s="57"/>
      <c r="Q13" s="57"/>
    </row>
    <row r="14" spans="1:17">
      <c r="A14" s="15">
        <v>900</v>
      </c>
      <c r="B14" s="27">
        <f t="shared" si="0"/>
        <v>180.9</v>
      </c>
      <c r="C14" s="39"/>
      <c r="D14" s="27">
        <f t="shared" si="1"/>
        <v>277.2</v>
      </c>
      <c r="E14" s="44"/>
      <c r="F14" s="27">
        <f t="shared" si="2"/>
        <v>340.2</v>
      </c>
      <c r="G14" s="39"/>
      <c r="H14" s="27">
        <f t="shared" si="3"/>
        <v>400.5</v>
      </c>
      <c r="I14" s="39"/>
      <c r="M14" s="57"/>
    </row>
    <row r="15" spans="1:17">
      <c r="A15" s="15">
        <v>1000</v>
      </c>
      <c r="B15" s="54">
        <v>201</v>
      </c>
      <c r="C15" s="55">
        <v>1.1412</v>
      </c>
      <c r="D15" s="54">
        <v>308</v>
      </c>
      <c r="E15" s="56">
        <v>1.22</v>
      </c>
      <c r="F15" s="54">
        <v>378</v>
      </c>
      <c r="G15" s="55">
        <v>1.2250000000000001</v>
      </c>
      <c r="H15" s="54">
        <v>445</v>
      </c>
      <c r="I15" s="55">
        <v>1.23</v>
      </c>
      <c r="K15" s="32"/>
      <c r="M15" s="57"/>
      <c r="O15" s="58"/>
    </row>
    <row r="16" spans="1:17">
      <c r="A16" s="15">
        <v>1100</v>
      </c>
      <c r="B16" s="27">
        <f>$B$15*$A16/1000</f>
        <v>221.1</v>
      </c>
      <c r="C16" s="39"/>
      <c r="D16" s="27">
        <f>$D$15*$A16/1000</f>
        <v>338.8</v>
      </c>
      <c r="E16" s="44"/>
      <c r="F16" s="27">
        <f>$F$15*$A16/1000</f>
        <v>415.8</v>
      </c>
      <c r="G16" s="39"/>
      <c r="H16" s="27">
        <f t="shared" ref="H16:H50" si="4">$H$15*$A16/1000</f>
        <v>489.5</v>
      </c>
      <c r="I16" s="39"/>
      <c r="M16" s="57"/>
    </row>
    <row r="17" spans="1:19">
      <c r="A17" s="15">
        <v>1200</v>
      </c>
      <c r="B17" s="27">
        <f t="shared" ref="B17:B50" si="5">$B$15*$A17/1000</f>
        <v>241.2</v>
      </c>
      <c r="C17" s="39"/>
      <c r="D17" s="27">
        <f t="shared" ref="D17:D50" si="6">$D$15*$A17/1000</f>
        <v>369.6</v>
      </c>
      <c r="E17" s="44"/>
      <c r="F17" s="27">
        <f t="shared" ref="F17:F50" si="7">$F$15*$A17/1000</f>
        <v>453.6</v>
      </c>
      <c r="G17" s="39"/>
      <c r="H17" s="27">
        <f t="shared" si="4"/>
        <v>534</v>
      </c>
      <c r="I17" s="39"/>
      <c r="M17" s="57"/>
    </row>
    <row r="18" spans="1:19">
      <c r="A18" s="15">
        <v>1300</v>
      </c>
      <c r="B18" s="27">
        <f t="shared" si="5"/>
        <v>261.3</v>
      </c>
      <c r="C18" s="39"/>
      <c r="D18" s="27">
        <f t="shared" si="6"/>
        <v>400.4</v>
      </c>
      <c r="E18" s="44"/>
      <c r="F18" s="27">
        <f t="shared" si="7"/>
        <v>491.4</v>
      </c>
      <c r="G18" s="39"/>
      <c r="H18" s="27">
        <f t="shared" si="4"/>
        <v>578.5</v>
      </c>
      <c r="I18" s="39"/>
    </row>
    <row r="19" spans="1:19">
      <c r="A19" s="15">
        <v>1400</v>
      </c>
      <c r="B19" s="27">
        <f t="shared" si="5"/>
        <v>281.39999999999998</v>
      </c>
      <c r="C19" s="39"/>
      <c r="D19" s="27">
        <f t="shared" si="6"/>
        <v>431.2</v>
      </c>
      <c r="E19" s="44"/>
      <c r="F19" s="27">
        <f t="shared" si="7"/>
        <v>529.20000000000005</v>
      </c>
      <c r="G19" s="39"/>
      <c r="H19" s="27">
        <f t="shared" si="4"/>
        <v>623</v>
      </c>
      <c r="I19" s="39"/>
      <c r="M19" s="40"/>
      <c r="N19" s="57"/>
      <c r="O19" s="57"/>
      <c r="P19" s="57"/>
      <c r="Q19" s="57"/>
    </row>
    <row r="20" spans="1:19">
      <c r="A20" s="15">
        <v>1500</v>
      </c>
      <c r="B20" s="27">
        <f t="shared" si="5"/>
        <v>301.5</v>
      </c>
      <c r="C20" s="39"/>
      <c r="D20" s="27">
        <f t="shared" si="6"/>
        <v>462</v>
      </c>
      <c r="E20" s="44"/>
      <c r="F20" s="27">
        <f t="shared" si="7"/>
        <v>567</v>
      </c>
      <c r="G20" s="39"/>
      <c r="H20" s="27">
        <f t="shared" si="4"/>
        <v>667.5</v>
      </c>
      <c r="I20" s="39"/>
      <c r="M20" s="57"/>
    </row>
    <row r="21" spans="1:19">
      <c r="A21" s="15">
        <v>1600</v>
      </c>
      <c r="B21" s="27">
        <f t="shared" si="5"/>
        <v>321.60000000000002</v>
      </c>
      <c r="C21" s="39"/>
      <c r="D21" s="27">
        <f t="shared" si="6"/>
        <v>492.8</v>
      </c>
      <c r="E21" s="44"/>
      <c r="F21" s="27">
        <f t="shared" si="7"/>
        <v>604.79999999999995</v>
      </c>
      <c r="G21" s="39"/>
      <c r="H21" s="27">
        <f t="shared" si="4"/>
        <v>712</v>
      </c>
      <c r="I21" s="39"/>
      <c r="M21" s="57"/>
      <c r="O21" s="40"/>
    </row>
    <row r="22" spans="1:19">
      <c r="A22" s="15">
        <v>1700</v>
      </c>
      <c r="B22" s="27">
        <f t="shared" si="5"/>
        <v>341.7</v>
      </c>
      <c r="C22" s="39"/>
      <c r="D22" s="27">
        <f t="shared" si="6"/>
        <v>523.6</v>
      </c>
      <c r="E22" s="44"/>
      <c r="F22" s="27">
        <f t="shared" si="7"/>
        <v>642.6</v>
      </c>
      <c r="G22" s="39"/>
      <c r="H22" s="27">
        <f t="shared" si="4"/>
        <v>756.5</v>
      </c>
      <c r="I22" s="39"/>
      <c r="M22" s="57"/>
    </row>
    <row r="23" spans="1:19">
      <c r="A23" s="15">
        <v>1800</v>
      </c>
      <c r="B23" s="27">
        <f t="shared" si="5"/>
        <v>361.8</v>
      </c>
      <c r="C23" s="39"/>
      <c r="D23" s="27">
        <f t="shared" si="6"/>
        <v>554.4</v>
      </c>
      <c r="E23" s="44"/>
      <c r="F23" s="27">
        <f t="shared" si="7"/>
        <v>680.4</v>
      </c>
      <c r="G23" s="39"/>
      <c r="H23" s="27">
        <f t="shared" si="4"/>
        <v>801</v>
      </c>
      <c r="I23" s="39"/>
      <c r="M23" s="57"/>
    </row>
    <row r="24" spans="1:19">
      <c r="A24" s="15">
        <v>1900</v>
      </c>
      <c r="B24" s="27">
        <f t="shared" si="5"/>
        <v>381.9</v>
      </c>
      <c r="C24" s="39"/>
      <c r="D24" s="27">
        <f t="shared" si="6"/>
        <v>585.20000000000005</v>
      </c>
      <c r="E24" s="44"/>
      <c r="F24" s="27">
        <f t="shared" si="7"/>
        <v>718.2</v>
      </c>
      <c r="G24" s="39"/>
      <c r="H24" s="27">
        <f t="shared" si="4"/>
        <v>845.5</v>
      </c>
      <c r="I24" s="39"/>
    </row>
    <row r="25" spans="1:19">
      <c r="A25" s="15">
        <v>2000</v>
      </c>
      <c r="B25" s="27">
        <f t="shared" si="5"/>
        <v>402</v>
      </c>
      <c r="C25" s="39"/>
      <c r="D25" s="27">
        <f t="shared" si="6"/>
        <v>616</v>
      </c>
      <c r="E25" s="44"/>
      <c r="F25" s="27">
        <f t="shared" si="7"/>
        <v>756</v>
      </c>
      <c r="G25" s="39"/>
      <c r="H25" s="27">
        <f t="shared" si="4"/>
        <v>890</v>
      </c>
      <c r="I25" s="39"/>
    </row>
    <row r="26" spans="1:19">
      <c r="A26" s="15">
        <v>2100</v>
      </c>
      <c r="B26" s="27">
        <f t="shared" si="5"/>
        <v>422.1</v>
      </c>
      <c r="C26" s="39"/>
      <c r="D26" s="27">
        <f t="shared" si="6"/>
        <v>646.79999999999995</v>
      </c>
      <c r="E26" s="44"/>
      <c r="F26" s="27">
        <f t="shared" si="7"/>
        <v>793.8</v>
      </c>
      <c r="G26" s="39"/>
      <c r="H26" s="27">
        <f t="shared" si="4"/>
        <v>934.5</v>
      </c>
      <c r="I26" s="39"/>
    </row>
    <row r="27" spans="1:19">
      <c r="A27" s="15">
        <v>2200</v>
      </c>
      <c r="B27" s="27">
        <f t="shared" si="5"/>
        <v>442.2</v>
      </c>
      <c r="C27" s="39"/>
      <c r="D27" s="27">
        <f t="shared" si="6"/>
        <v>677.6</v>
      </c>
      <c r="E27" s="44"/>
      <c r="F27" s="27">
        <f t="shared" si="7"/>
        <v>831.6</v>
      </c>
      <c r="G27" s="39"/>
      <c r="H27" s="27">
        <f t="shared" si="4"/>
        <v>979</v>
      </c>
      <c r="I27" s="39"/>
      <c r="M27" s="57"/>
    </row>
    <row r="28" spans="1:19">
      <c r="A28" s="15">
        <v>2300</v>
      </c>
      <c r="B28" s="27">
        <f t="shared" si="5"/>
        <v>462.3</v>
      </c>
      <c r="C28" s="39"/>
      <c r="D28" s="27">
        <f t="shared" si="6"/>
        <v>708.4</v>
      </c>
      <c r="E28" s="44"/>
      <c r="F28" s="27">
        <f t="shared" si="7"/>
        <v>869.4</v>
      </c>
      <c r="G28" s="39"/>
      <c r="H28" s="27">
        <f t="shared" si="4"/>
        <v>1023.5</v>
      </c>
      <c r="I28" s="39"/>
    </row>
    <row r="29" spans="1:19">
      <c r="A29" s="15">
        <v>2400</v>
      </c>
      <c r="B29" s="27">
        <f t="shared" si="5"/>
        <v>482.4</v>
      </c>
      <c r="C29" s="39"/>
      <c r="D29" s="27">
        <f t="shared" si="6"/>
        <v>739.2</v>
      </c>
      <c r="E29" s="44"/>
      <c r="F29" s="27">
        <f t="shared" si="7"/>
        <v>907.2</v>
      </c>
      <c r="G29" s="39"/>
      <c r="H29" s="27">
        <f t="shared" si="4"/>
        <v>1068</v>
      </c>
      <c r="I29" s="39"/>
    </row>
    <row r="30" spans="1:19">
      <c r="A30" s="15">
        <v>2500</v>
      </c>
      <c r="B30" s="27">
        <f t="shared" si="5"/>
        <v>502.5</v>
      </c>
      <c r="C30" s="39"/>
      <c r="D30" s="27">
        <f t="shared" si="6"/>
        <v>770</v>
      </c>
      <c r="E30" s="44"/>
      <c r="F30" s="27">
        <f t="shared" si="7"/>
        <v>945</v>
      </c>
      <c r="G30" s="39"/>
      <c r="H30" s="27">
        <f t="shared" si="4"/>
        <v>1112.5</v>
      </c>
      <c r="I30" s="39"/>
      <c r="M30" s="40"/>
      <c r="N30" s="57"/>
      <c r="O30" s="57"/>
      <c r="P30" s="57"/>
      <c r="Q30" s="57"/>
    </row>
    <row r="31" spans="1:19">
      <c r="A31" s="15">
        <v>2600</v>
      </c>
      <c r="B31" s="27">
        <f t="shared" si="5"/>
        <v>522.6</v>
      </c>
      <c r="C31" s="39"/>
      <c r="D31" s="27">
        <f t="shared" si="6"/>
        <v>800.8</v>
      </c>
      <c r="E31" s="44"/>
      <c r="F31" s="27">
        <f t="shared" si="7"/>
        <v>982.8</v>
      </c>
      <c r="G31" s="39"/>
      <c r="H31" s="27">
        <f t="shared" si="4"/>
        <v>1157</v>
      </c>
      <c r="I31" s="39"/>
      <c r="M31" s="57"/>
      <c r="S31" s="40"/>
    </row>
    <row r="32" spans="1:19">
      <c r="A32" s="15">
        <v>2700</v>
      </c>
      <c r="B32" s="27">
        <f t="shared" si="5"/>
        <v>542.70000000000005</v>
      </c>
      <c r="C32" s="39"/>
      <c r="D32" s="27">
        <f t="shared" si="6"/>
        <v>831.6</v>
      </c>
      <c r="E32" s="44"/>
      <c r="F32" s="27">
        <f t="shared" si="7"/>
        <v>1020.6</v>
      </c>
      <c r="G32" s="39"/>
      <c r="H32" s="27">
        <f t="shared" si="4"/>
        <v>1201.5</v>
      </c>
      <c r="I32" s="39"/>
      <c r="M32" s="57"/>
      <c r="O32" s="58"/>
      <c r="P32" s="61"/>
    </row>
    <row r="33" spans="1:17">
      <c r="A33" s="15">
        <v>2800</v>
      </c>
      <c r="B33" s="27">
        <f t="shared" si="5"/>
        <v>562.79999999999995</v>
      </c>
      <c r="C33" s="39"/>
      <c r="D33" s="27">
        <f t="shared" si="6"/>
        <v>862.4</v>
      </c>
      <c r="E33" s="44"/>
      <c r="F33" s="27">
        <f t="shared" si="7"/>
        <v>1058.4000000000001</v>
      </c>
      <c r="G33" s="39"/>
      <c r="H33" s="27">
        <f t="shared" si="4"/>
        <v>1246</v>
      </c>
      <c r="I33" s="39"/>
      <c r="M33" s="57"/>
    </row>
    <row r="34" spans="1:17">
      <c r="A34" s="15">
        <v>2900</v>
      </c>
      <c r="B34" s="27">
        <f t="shared" si="5"/>
        <v>582.9</v>
      </c>
      <c r="C34" s="39"/>
      <c r="D34" s="27">
        <f t="shared" si="6"/>
        <v>893.2</v>
      </c>
      <c r="E34" s="44"/>
      <c r="F34" s="27">
        <f t="shared" si="7"/>
        <v>1096.2</v>
      </c>
      <c r="G34" s="39"/>
      <c r="H34" s="27">
        <f t="shared" si="4"/>
        <v>1290.5</v>
      </c>
      <c r="I34" s="39"/>
      <c r="M34" s="57"/>
    </row>
    <row r="35" spans="1:17">
      <c r="A35" s="15">
        <v>3000</v>
      </c>
      <c r="B35" s="27">
        <f t="shared" si="5"/>
        <v>603</v>
      </c>
      <c r="C35" s="39"/>
      <c r="D35" s="27">
        <f t="shared" si="6"/>
        <v>924</v>
      </c>
      <c r="E35" s="44"/>
      <c r="F35" s="27">
        <f t="shared" si="7"/>
        <v>1134</v>
      </c>
      <c r="G35" s="39"/>
      <c r="H35" s="27">
        <f t="shared" si="4"/>
        <v>1335</v>
      </c>
      <c r="I35" s="39"/>
    </row>
    <row r="36" spans="1:17">
      <c r="A36" s="15">
        <v>3200</v>
      </c>
      <c r="B36" s="27">
        <f t="shared" si="5"/>
        <v>643.20000000000005</v>
      </c>
      <c r="C36" s="39"/>
      <c r="D36" s="27">
        <f t="shared" si="6"/>
        <v>985.6</v>
      </c>
      <c r="E36" s="44"/>
      <c r="F36" s="27">
        <f t="shared" si="7"/>
        <v>1209.5999999999999</v>
      </c>
      <c r="G36" s="39"/>
      <c r="H36" s="27">
        <f t="shared" si="4"/>
        <v>1424</v>
      </c>
      <c r="I36" s="39"/>
      <c r="M36" s="40"/>
      <c r="N36" s="57"/>
      <c r="O36" s="57"/>
      <c r="P36" s="57"/>
      <c r="Q36" s="57"/>
    </row>
    <row r="37" spans="1:17">
      <c r="A37" s="15">
        <v>3400</v>
      </c>
      <c r="B37" s="27">
        <f t="shared" si="5"/>
        <v>683.4</v>
      </c>
      <c r="C37" s="39"/>
      <c r="D37" s="27">
        <f t="shared" si="6"/>
        <v>1047.2</v>
      </c>
      <c r="E37" s="44"/>
      <c r="F37" s="27">
        <f t="shared" si="7"/>
        <v>1285.2</v>
      </c>
      <c r="G37" s="39"/>
      <c r="H37" s="27">
        <f t="shared" si="4"/>
        <v>1513</v>
      </c>
      <c r="I37" s="39"/>
      <c r="M37" s="57"/>
    </row>
    <row r="38" spans="1:17">
      <c r="A38" s="15">
        <v>3600</v>
      </c>
      <c r="B38" s="27">
        <f t="shared" si="5"/>
        <v>723.6</v>
      </c>
      <c r="C38" s="39"/>
      <c r="D38" s="27">
        <f t="shared" si="6"/>
        <v>1108.8</v>
      </c>
      <c r="E38" s="44"/>
      <c r="F38" s="27">
        <f t="shared" si="7"/>
        <v>1360.8</v>
      </c>
      <c r="G38" s="39"/>
      <c r="H38" s="27">
        <f t="shared" si="4"/>
        <v>1602</v>
      </c>
      <c r="I38" s="39"/>
      <c r="M38" s="57"/>
      <c r="O38" s="40"/>
    </row>
    <row r="39" spans="1:17" ht="15">
      <c r="A39" s="15">
        <v>3800</v>
      </c>
      <c r="B39" s="27">
        <f t="shared" si="5"/>
        <v>763.8</v>
      </c>
      <c r="C39" s="39"/>
      <c r="D39" s="27">
        <f t="shared" si="6"/>
        <v>1170.4000000000001</v>
      </c>
      <c r="E39" s="44"/>
      <c r="F39" s="27">
        <f t="shared" si="7"/>
        <v>1436.4</v>
      </c>
      <c r="G39" s="39"/>
      <c r="H39" s="27">
        <f t="shared" si="4"/>
        <v>1691</v>
      </c>
      <c r="I39" s="39"/>
      <c r="M39" s="57"/>
      <c r="O39" s="62"/>
    </row>
    <row r="40" spans="1:17">
      <c r="A40" s="15">
        <v>4000</v>
      </c>
      <c r="B40" s="27">
        <f t="shared" si="5"/>
        <v>804</v>
      </c>
      <c r="C40" s="39"/>
      <c r="D40" s="27">
        <f t="shared" si="6"/>
        <v>1232</v>
      </c>
      <c r="E40" s="44"/>
      <c r="F40" s="27">
        <f t="shared" si="7"/>
        <v>1512</v>
      </c>
      <c r="G40" s="39"/>
      <c r="H40" s="27">
        <f t="shared" si="4"/>
        <v>1780</v>
      </c>
      <c r="I40" s="39"/>
      <c r="M40" s="57"/>
    </row>
    <row r="41" spans="1:17">
      <c r="A41" s="15">
        <v>4200</v>
      </c>
      <c r="B41" s="27">
        <f t="shared" si="5"/>
        <v>844.2</v>
      </c>
      <c r="C41" s="39"/>
      <c r="D41" s="27">
        <f t="shared" si="6"/>
        <v>1293.5999999999999</v>
      </c>
      <c r="E41" s="44"/>
      <c r="F41" s="27">
        <f t="shared" si="7"/>
        <v>1587.6</v>
      </c>
      <c r="G41" s="39"/>
      <c r="H41" s="27">
        <f t="shared" si="4"/>
        <v>1869</v>
      </c>
      <c r="I41" s="39"/>
    </row>
    <row r="42" spans="1:17">
      <c r="A42" s="15">
        <v>4400</v>
      </c>
      <c r="B42" s="27">
        <f t="shared" si="5"/>
        <v>884.4</v>
      </c>
      <c r="C42" s="39"/>
      <c r="D42" s="27">
        <f t="shared" si="6"/>
        <v>1355.2</v>
      </c>
      <c r="E42" s="44"/>
      <c r="F42" s="27">
        <f t="shared" si="7"/>
        <v>1663.2</v>
      </c>
      <c r="G42" s="39"/>
      <c r="H42" s="27">
        <f t="shared" si="4"/>
        <v>1958</v>
      </c>
      <c r="I42" s="39"/>
    </row>
    <row r="43" spans="1:17">
      <c r="A43" s="15">
        <v>4600</v>
      </c>
      <c r="B43" s="27">
        <f t="shared" si="5"/>
        <v>924.6</v>
      </c>
      <c r="C43" s="39"/>
      <c r="D43" s="27">
        <f t="shared" si="6"/>
        <v>1416.8</v>
      </c>
      <c r="E43" s="44"/>
      <c r="F43" s="27">
        <f t="shared" si="7"/>
        <v>1738.8</v>
      </c>
      <c r="G43" s="39"/>
      <c r="H43" s="27">
        <f t="shared" si="4"/>
        <v>2047</v>
      </c>
      <c r="I43" s="39"/>
    </row>
    <row r="44" spans="1:17">
      <c r="A44" s="15">
        <v>4800</v>
      </c>
      <c r="B44" s="27">
        <f t="shared" si="5"/>
        <v>964.8</v>
      </c>
      <c r="C44" s="39"/>
      <c r="D44" s="27">
        <f t="shared" si="6"/>
        <v>1478.4</v>
      </c>
      <c r="E44" s="44"/>
      <c r="F44" s="27">
        <f t="shared" si="7"/>
        <v>1814.4</v>
      </c>
      <c r="G44" s="39"/>
      <c r="H44" s="27">
        <f t="shared" si="4"/>
        <v>2136</v>
      </c>
      <c r="I44" s="39"/>
    </row>
    <row r="45" spans="1:17">
      <c r="A45" s="15">
        <v>5000</v>
      </c>
      <c r="B45" s="27">
        <f t="shared" si="5"/>
        <v>1005</v>
      </c>
      <c r="C45" s="39"/>
      <c r="D45" s="27">
        <f t="shared" si="6"/>
        <v>1540</v>
      </c>
      <c r="E45" s="44"/>
      <c r="F45" s="27">
        <f t="shared" si="7"/>
        <v>1890</v>
      </c>
      <c r="G45" s="39"/>
      <c r="H45" s="27">
        <f t="shared" si="4"/>
        <v>2225</v>
      </c>
      <c r="I45" s="39"/>
    </row>
    <row r="46" spans="1:17">
      <c r="A46" s="15">
        <v>5200</v>
      </c>
      <c r="B46" s="27">
        <f t="shared" si="5"/>
        <v>1045.2</v>
      </c>
      <c r="C46" s="39"/>
      <c r="D46" s="27">
        <f t="shared" si="6"/>
        <v>1601.6</v>
      </c>
      <c r="E46" s="44"/>
      <c r="F46" s="27">
        <f t="shared" si="7"/>
        <v>1965.6</v>
      </c>
      <c r="G46" s="39"/>
      <c r="H46" s="27">
        <f t="shared" si="4"/>
        <v>2314</v>
      </c>
      <c r="I46" s="39"/>
    </row>
    <row r="47" spans="1:17">
      <c r="A47" s="15">
        <v>5400</v>
      </c>
      <c r="B47" s="27">
        <f t="shared" si="5"/>
        <v>1085.4000000000001</v>
      </c>
      <c r="C47" s="39"/>
      <c r="D47" s="27">
        <f t="shared" si="6"/>
        <v>1663.2</v>
      </c>
      <c r="E47" s="44"/>
      <c r="F47" s="27">
        <f t="shared" si="7"/>
        <v>2041.2</v>
      </c>
      <c r="G47" s="39"/>
      <c r="H47" s="27">
        <f t="shared" si="4"/>
        <v>2403</v>
      </c>
      <c r="I47" s="39"/>
    </row>
    <row r="48" spans="1:17">
      <c r="A48" s="15">
        <v>5600</v>
      </c>
      <c r="B48" s="27">
        <f t="shared" si="5"/>
        <v>1125.5999999999999</v>
      </c>
      <c r="C48" s="39"/>
      <c r="D48" s="27">
        <f t="shared" si="6"/>
        <v>1724.8</v>
      </c>
      <c r="E48" s="44"/>
      <c r="F48" s="27">
        <f t="shared" si="7"/>
        <v>2116.8000000000002</v>
      </c>
      <c r="G48" s="39"/>
      <c r="H48" s="27">
        <f t="shared" si="4"/>
        <v>2492</v>
      </c>
      <c r="I48" s="39"/>
    </row>
    <row r="49" spans="1:9">
      <c r="A49" s="15">
        <v>5800</v>
      </c>
      <c r="B49" s="27">
        <f t="shared" si="5"/>
        <v>1165.8</v>
      </c>
      <c r="C49" s="39"/>
      <c r="D49" s="27">
        <f t="shared" si="6"/>
        <v>1786.4</v>
      </c>
      <c r="E49" s="44"/>
      <c r="F49" s="27">
        <f t="shared" si="7"/>
        <v>2192.4</v>
      </c>
      <c r="G49" s="39"/>
      <c r="H49" s="27">
        <f t="shared" si="4"/>
        <v>2581</v>
      </c>
      <c r="I49" s="39"/>
    </row>
    <row r="50" spans="1:9">
      <c r="A50" s="15">
        <v>6000</v>
      </c>
      <c r="B50" s="27">
        <f t="shared" si="5"/>
        <v>1206</v>
      </c>
      <c r="C50" s="39"/>
      <c r="D50" s="27">
        <f t="shared" si="6"/>
        <v>1848</v>
      </c>
      <c r="E50" s="44"/>
      <c r="F50" s="27">
        <f t="shared" si="7"/>
        <v>2268</v>
      </c>
      <c r="G50" s="39"/>
      <c r="H50" s="27">
        <f t="shared" si="4"/>
        <v>2670</v>
      </c>
      <c r="I50" s="39"/>
    </row>
    <row r="51" spans="1:9">
      <c r="B51" s="1"/>
      <c r="D51" s="1"/>
      <c r="F51" s="1"/>
      <c r="H51" s="1"/>
    </row>
    <row r="52" spans="1:9" ht="20">
      <c r="A52" s="86" t="s">
        <v>11</v>
      </c>
      <c r="B52" s="87"/>
      <c r="C52" s="87"/>
      <c r="D52" s="87"/>
      <c r="E52" s="87"/>
      <c r="F52" s="87"/>
      <c r="G52" s="87"/>
      <c r="H52" s="87"/>
      <c r="I52" s="87"/>
    </row>
    <row r="53" spans="1:9">
      <c r="A53" s="24"/>
      <c r="B53" s="80">
        <v>20</v>
      </c>
      <c r="C53" s="81"/>
      <c r="D53" s="80">
        <v>30</v>
      </c>
      <c r="E53" s="81"/>
      <c r="F53" s="80">
        <v>40</v>
      </c>
      <c r="G53" s="81"/>
      <c r="H53" s="80">
        <v>50</v>
      </c>
      <c r="I53" s="81"/>
    </row>
    <row r="54" spans="1:9">
      <c r="A54" s="25" t="s">
        <v>5</v>
      </c>
      <c r="B54" s="26" t="s">
        <v>8</v>
      </c>
      <c r="C54" s="38" t="s">
        <v>9</v>
      </c>
      <c r="D54" s="26" t="s">
        <v>8</v>
      </c>
      <c r="E54" s="43" t="s">
        <v>9</v>
      </c>
      <c r="F54" s="26" t="s">
        <v>8</v>
      </c>
      <c r="G54" s="38" t="s">
        <v>9</v>
      </c>
      <c r="H54" s="26" t="s">
        <v>8</v>
      </c>
      <c r="I54" s="38" t="s">
        <v>9</v>
      </c>
    </row>
    <row r="55" spans="1:9">
      <c r="A55" s="15">
        <v>400</v>
      </c>
      <c r="B55" s="27">
        <f t="shared" ref="B55:B60" si="8">$B$61*$A55/1000</f>
        <v>130</v>
      </c>
      <c r="C55" s="39"/>
      <c r="D55" s="27">
        <f t="shared" ref="D55:D60" si="9">$D$61*$A55/1000</f>
        <v>176</v>
      </c>
      <c r="E55" s="44"/>
      <c r="F55" s="27">
        <f t="shared" ref="F55:F60" si="10">$F$61*$A55/1000</f>
        <v>220</v>
      </c>
      <c r="G55" s="39"/>
      <c r="H55" s="27">
        <f t="shared" ref="H55:H60" si="11">$H$61*$A55/1000</f>
        <v>266</v>
      </c>
      <c r="I55" s="39"/>
    </row>
    <row r="56" spans="1:9">
      <c r="A56" s="15">
        <v>500</v>
      </c>
      <c r="B56" s="27">
        <f t="shared" si="8"/>
        <v>162.5</v>
      </c>
      <c r="C56" s="39"/>
      <c r="D56" s="27">
        <f t="shared" si="9"/>
        <v>220</v>
      </c>
      <c r="E56" s="44"/>
      <c r="F56" s="27">
        <f t="shared" si="10"/>
        <v>275</v>
      </c>
      <c r="G56" s="39"/>
      <c r="H56" s="27">
        <f t="shared" si="11"/>
        <v>332.5</v>
      </c>
      <c r="I56" s="39"/>
    </row>
    <row r="57" spans="1:9">
      <c r="A57" s="15">
        <v>600</v>
      </c>
      <c r="B57" s="27">
        <f t="shared" si="8"/>
        <v>195</v>
      </c>
      <c r="C57" s="39"/>
      <c r="D57" s="27">
        <f t="shared" si="9"/>
        <v>264</v>
      </c>
      <c r="E57" s="44"/>
      <c r="F57" s="27">
        <f t="shared" si="10"/>
        <v>330</v>
      </c>
      <c r="G57" s="39"/>
      <c r="H57" s="27">
        <f t="shared" si="11"/>
        <v>399</v>
      </c>
      <c r="I57" s="39"/>
    </row>
    <row r="58" spans="1:9">
      <c r="A58" s="15">
        <v>700</v>
      </c>
      <c r="B58" s="27">
        <f t="shared" si="8"/>
        <v>227.5</v>
      </c>
      <c r="C58" s="39"/>
      <c r="D58" s="27">
        <f t="shared" si="9"/>
        <v>308</v>
      </c>
      <c r="E58" s="44"/>
      <c r="F58" s="27">
        <f t="shared" si="10"/>
        <v>385</v>
      </c>
      <c r="G58" s="39"/>
      <c r="H58" s="27">
        <f t="shared" si="11"/>
        <v>465.5</v>
      </c>
      <c r="I58" s="39"/>
    </row>
    <row r="59" spans="1:9">
      <c r="A59" s="15">
        <v>800</v>
      </c>
      <c r="B59" s="27">
        <f t="shared" si="8"/>
        <v>260</v>
      </c>
      <c r="C59" s="39"/>
      <c r="D59" s="27">
        <f t="shared" si="9"/>
        <v>352</v>
      </c>
      <c r="E59" s="44"/>
      <c r="F59" s="27">
        <f t="shared" si="10"/>
        <v>440</v>
      </c>
      <c r="G59" s="39"/>
      <c r="H59" s="27">
        <f t="shared" si="11"/>
        <v>532</v>
      </c>
      <c r="I59" s="39"/>
    </row>
    <row r="60" spans="1:9">
      <c r="A60" s="15">
        <v>900</v>
      </c>
      <c r="B60" s="27">
        <f t="shared" si="8"/>
        <v>292.5</v>
      </c>
      <c r="C60" s="39"/>
      <c r="D60" s="27">
        <f t="shared" si="9"/>
        <v>396</v>
      </c>
      <c r="E60" s="44"/>
      <c r="F60" s="27">
        <f t="shared" si="10"/>
        <v>495</v>
      </c>
      <c r="G60" s="39"/>
      <c r="H60" s="27">
        <f t="shared" si="11"/>
        <v>598.5</v>
      </c>
      <c r="I60" s="39"/>
    </row>
    <row r="61" spans="1:9">
      <c r="A61" s="36">
        <v>1000</v>
      </c>
      <c r="B61" s="54">
        <v>325</v>
      </c>
      <c r="C61" s="50">
        <v>1.2455000000000001</v>
      </c>
      <c r="D61" s="54">
        <v>440</v>
      </c>
      <c r="E61" s="51">
        <v>1.264</v>
      </c>
      <c r="F61" s="54">
        <v>550</v>
      </c>
      <c r="G61" s="50">
        <v>1.2444</v>
      </c>
      <c r="H61" s="54">
        <v>665</v>
      </c>
      <c r="I61" s="52">
        <v>1.3023</v>
      </c>
    </row>
    <row r="62" spans="1:9">
      <c r="A62" s="15">
        <v>1100</v>
      </c>
      <c r="B62" s="27">
        <f>$B$61*$A62/1000</f>
        <v>357.5</v>
      </c>
      <c r="C62" s="39"/>
      <c r="D62" s="27">
        <f>$D$61*$A62/1000</f>
        <v>484</v>
      </c>
      <c r="E62" s="44"/>
      <c r="F62" s="27">
        <f>$F$61*$A62/1000</f>
        <v>605</v>
      </c>
      <c r="G62" s="39"/>
      <c r="H62" s="27">
        <f t="shared" ref="H62:H96" si="12">$H$61*$A62/1000</f>
        <v>731.5</v>
      </c>
      <c r="I62" s="39"/>
    </row>
    <row r="63" spans="1:9">
      <c r="A63" s="15">
        <v>1200</v>
      </c>
      <c r="B63" s="27">
        <f t="shared" ref="B63:B96" si="13">$B$61*$A63/1000</f>
        <v>390</v>
      </c>
      <c r="C63" s="39"/>
      <c r="D63" s="27">
        <f t="shared" ref="D63:D96" si="14">$D$61*$A63/1000</f>
        <v>528</v>
      </c>
      <c r="E63" s="44"/>
      <c r="F63" s="27">
        <f t="shared" ref="F63:F96" si="15">$F$61*$A63/1000</f>
        <v>660</v>
      </c>
      <c r="G63" s="39"/>
      <c r="H63" s="27">
        <f t="shared" si="12"/>
        <v>798</v>
      </c>
      <c r="I63" s="39"/>
    </row>
    <row r="64" spans="1:9">
      <c r="A64" s="15">
        <v>1300</v>
      </c>
      <c r="B64" s="27">
        <f t="shared" si="13"/>
        <v>422.5</v>
      </c>
      <c r="C64" s="39"/>
      <c r="D64" s="27">
        <f t="shared" si="14"/>
        <v>572</v>
      </c>
      <c r="E64" s="44"/>
      <c r="F64" s="27">
        <f t="shared" si="15"/>
        <v>715</v>
      </c>
      <c r="G64" s="39"/>
      <c r="H64" s="27">
        <f t="shared" si="12"/>
        <v>864.5</v>
      </c>
      <c r="I64" s="39"/>
    </row>
    <row r="65" spans="1:9">
      <c r="A65" s="15">
        <v>1400</v>
      </c>
      <c r="B65" s="27">
        <f t="shared" si="13"/>
        <v>455</v>
      </c>
      <c r="C65" s="39"/>
      <c r="D65" s="27">
        <f t="shared" si="14"/>
        <v>616</v>
      </c>
      <c r="E65" s="44"/>
      <c r="F65" s="27">
        <f t="shared" si="15"/>
        <v>770</v>
      </c>
      <c r="G65" s="39"/>
      <c r="H65" s="27">
        <f t="shared" si="12"/>
        <v>931</v>
      </c>
      <c r="I65" s="39"/>
    </row>
    <row r="66" spans="1:9">
      <c r="A66" s="15">
        <v>1500</v>
      </c>
      <c r="B66" s="27">
        <f t="shared" si="13"/>
        <v>487.5</v>
      </c>
      <c r="C66" s="39"/>
      <c r="D66" s="27">
        <f t="shared" si="14"/>
        <v>660</v>
      </c>
      <c r="E66" s="44"/>
      <c r="F66" s="27">
        <f t="shared" si="15"/>
        <v>825</v>
      </c>
      <c r="G66" s="39"/>
      <c r="H66" s="27">
        <f t="shared" si="12"/>
        <v>997.5</v>
      </c>
      <c r="I66" s="39"/>
    </row>
    <row r="67" spans="1:9">
      <c r="A67" s="15">
        <v>1600</v>
      </c>
      <c r="B67" s="27">
        <f t="shared" si="13"/>
        <v>520</v>
      </c>
      <c r="C67" s="39"/>
      <c r="D67" s="27">
        <f t="shared" si="14"/>
        <v>704</v>
      </c>
      <c r="E67" s="44"/>
      <c r="F67" s="27">
        <f t="shared" si="15"/>
        <v>880</v>
      </c>
      <c r="G67" s="39"/>
      <c r="H67" s="27">
        <f t="shared" si="12"/>
        <v>1064</v>
      </c>
      <c r="I67" s="39"/>
    </row>
    <row r="68" spans="1:9">
      <c r="A68" s="15">
        <v>1700</v>
      </c>
      <c r="B68" s="27">
        <f t="shared" si="13"/>
        <v>552.5</v>
      </c>
      <c r="C68" s="39"/>
      <c r="D68" s="27">
        <f t="shared" si="14"/>
        <v>748</v>
      </c>
      <c r="E68" s="44"/>
      <c r="F68" s="27">
        <f t="shared" si="15"/>
        <v>935</v>
      </c>
      <c r="G68" s="39"/>
      <c r="H68" s="27">
        <f t="shared" si="12"/>
        <v>1130.5</v>
      </c>
      <c r="I68" s="39"/>
    </row>
    <row r="69" spans="1:9">
      <c r="A69" s="15">
        <v>1800</v>
      </c>
      <c r="B69" s="27">
        <f t="shared" si="13"/>
        <v>585</v>
      </c>
      <c r="C69" s="39"/>
      <c r="D69" s="27">
        <f t="shared" si="14"/>
        <v>792</v>
      </c>
      <c r="E69" s="44"/>
      <c r="F69" s="27">
        <f t="shared" si="15"/>
        <v>990</v>
      </c>
      <c r="G69" s="39"/>
      <c r="H69" s="27">
        <f t="shared" si="12"/>
        <v>1197</v>
      </c>
      <c r="I69" s="39"/>
    </row>
    <row r="70" spans="1:9">
      <c r="A70" s="15">
        <v>1900</v>
      </c>
      <c r="B70" s="27">
        <f t="shared" si="13"/>
        <v>617.5</v>
      </c>
      <c r="C70" s="39"/>
      <c r="D70" s="27">
        <f t="shared" si="14"/>
        <v>836</v>
      </c>
      <c r="E70" s="44"/>
      <c r="F70" s="27">
        <f t="shared" si="15"/>
        <v>1045</v>
      </c>
      <c r="G70" s="39"/>
      <c r="H70" s="27">
        <f t="shared" si="12"/>
        <v>1263.5</v>
      </c>
      <c r="I70" s="39"/>
    </row>
    <row r="71" spans="1:9">
      <c r="A71" s="15">
        <v>2000</v>
      </c>
      <c r="B71" s="27">
        <f t="shared" si="13"/>
        <v>650</v>
      </c>
      <c r="C71" s="39"/>
      <c r="D71" s="27">
        <f t="shared" si="14"/>
        <v>880</v>
      </c>
      <c r="E71" s="44"/>
      <c r="F71" s="27">
        <f t="shared" si="15"/>
        <v>1100</v>
      </c>
      <c r="G71" s="39"/>
      <c r="H71" s="27">
        <f t="shared" si="12"/>
        <v>1330</v>
      </c>
      <c r="I71" s="39"/>
    </row>
    <row r="72" spans="1:9">
      <c r="A72" s="15">
        <v>2100</v>
      </c>
      <c r="B72" s="27">
        <f t="shared" si="13"/>
        <v>682.5</v>
      </c>
      <c r="C72" s="39"/>
      <c r="D72" s="27">
        <f t="shared" si="14"/>
        <v>924</v>
      </c>
      <c r="E72" s="44"/>
      <c r="F72" s="27">
        <f t="shared" si="15"/>
        <v>1155</v>
      </c>
      <c r="G72" s="39"/>
      <c r="H72" s="27">
        <f t="shared" si="12"/>
        <v>1396.5</v>
      </c>
      <c r="I72" s="39"/>
    </row>
    <row r="73" spans="1:9">
      <c r="A73" s="15">
        <v>2200</v>
      </c>
      <c r="B73" s="27">
        <f t="shared" si="13"/>
        <v>715</v>
      </c>
      <c r="C73" s="39"/>
      <c r="D73" s="27">
        <f t="shared" si="14"/>
        <v>968</v>
      </c>
      <c r="E73" s="44"/>
      <c r="F73" s="27">
        <f t="shared" si="15"/>
        <v>1210</v>
      </c>
      <c r="G73" s="39"/>
      <c r="H73" s="27">
        <f t="shared" si="12"/>
        <v>1463</v>
      </c>
      <c r="I73" s="39"/>
    </row>
    <row r="74" spans="1:9">
      <c r="A74" s="15">
        <v>2300</v>
      </c>
      <c r="B74" s="27">
        <f t="shared" si="13"/>
        <v>747.5</v>
      </c>
      <c r="C74" s="39"/>
      <c r="D74" s="27">
        <f t="shared" si="14"/>
        <v>1012</v>
      </c>
      <c r="E74" s="44"/>
      <c r="F74" s="27">
        <f t="shared" si="15"/>
        <v>1265</v>
      </c>
      <c r="G74" s="39"/>
      <c r="H74" s="27">
        <f t="shared" si="12"/>
        <v>1529.5</v>
      </c>
      <c r="I74" s="39"/>
    </row>
    <row r="75" spans="1:9">
      <c r="A75" s="15">
        <v>2400</v>
      </c>
      <c r="B75" s="27">
        <f t="shared" si="13"/>
        <v>780</v>
      </c>
      <c r="C75" s="39"/>
      <c r="D75" s="27">
        <f t="shared" si="14"/>
        <v>1056</v>
      </c>
      <c r="E75" s="44"/>
      <c r="F75" s="27">
        <f t="shared" si="15"/>
        <v>1320</v>
      </c>
      <c r="G75" s="39"/>
      <c r="H75" s="27">
        <f t="shared" si="12"/>
        <v>1596</v>
      </c>
      <c r="I75" s="39"/>
    </row>
    <row r="76" spans="1:9">
      <c r="A76" s="15">
        <v>2500</v>
      </c>
      <c r="B76" s="27">
        <f t="shared" si="13"/>
        <v>812.5</v>
      </c>
      <c r="C76" s="39"/>
      <c r="D76" s="27">
        <f t="shared" si="14"/>
        <v>1100</v>
      </c>
      <c r="E76" s="44"/>
      <c r="F76" s="27">
        <f t="shared" si="15"/>
        <v>1375</v>
      </c>
      <c r="G76" s="39"/>
      <c r="H76" s="27">
        <f t="shared" si="12"/>
        <v>1662.5</v>
      </c>
      <c r="I76" s="39"/>
    </row>
    <row r="77" spans="1:9">
      <c r="A77" s="15">
        <v>2600</v>
      </c>
      <c r="B77" s="27">
        <f t="shared" si="13"/>
        <v>845</v>
      </c>
      <c r="C77" s="39"/>
      <c r="D77" s="27">
        <f t="shared" si="14"/>
        <v>1144</v>
      </c>
      <c r="E77" s="44"/>
      <c r="F77" s="27">
        <f t="shared" si="15"/>
        <v>1430</v>
      </c>
      <c r="G77" s="39"/>
      <c r="H77" s="27">
        <f t="shared" si="12"/>
        <v>1729</v>
      </c>
      <c r="I77" s="39"/>
    </row>
    <row r="78" spans="1:9">
      <c r="A78" s="15">
        <v>2700</v>
      </c>
      <c r="B78" s="27">
        <f t="shared" si="13"/>
        <v>877.5</v>
      </c>
      <c r="C78" s="39"/>
      <c r="D78" s="27">
        <f t="shared" si="14"/>
        <v>1188</v>
      </c>
      <c r="E78" s="44"/>
      <c r="F78" s="27">
        <f t="shared" si="15"/>
        <v>1485</v>
      </c>
      <c r="G78" s="39"/>
      <c r="H78" s="27">
        <f t="shared" si="12"/>
        <v>1795.5</v>
      </c>
      <c r="I78" s="39"/>
    </row>
    <row r="79" spans="1:9">
      <c r="A79" s="15">
        <v>2800</v>
      </c>
      <c r="B79" s="27">
        <f t="shared" si="13"/>
        <v>910</v>
      </c>
      <c r="C79" s="39"/>
      <c r="D79" s="27">
        <f t="shared" si="14"/>
        <v>1232</v>
      </c>
      <c r="E79" s="44"/>
      <c r="F79" s="27">
        <f t="shared" si="15"/>
        <v>1540</v>
      </c>
      <c r="G79" s="39"/>
      <c r="H79" s="27">
        <f t="shared" si="12"/>
        <v>1862</v>
      </c>
      <c r="I79" s="39"/>
    </row>
    <row r="80" spans="1:9">
      <c r="A80" s="15">
        <v>2900</v>
      </c>
      <c r="B80" s="27">
        <f t="shared" si="13"/>
        <v>942.5</v>
      </c>
      <c r="C80" s="39"/>
      <c r="D80" s="27">
        <f t="shared" si="14"/>
        <v>1276</v>
      </c>
      <c r="E80" s="44"/>
      <c r="F80" s="27">
        <f t="shared" si="15"/>
        <v>1595</v>
      </c>
      <c r="G80" s="39"/>
      <c r="H80" s="27">
        <f t="shared" si="12"/>
        <v>1928.5</v>
      </c>
      <c r="I80" s="39"/>
    </row>
    <row r="81" spans="1:9">
      <c r="A81" s="15">
        <v>3000</v>
      </c>
      <c r="B81" s="27">
        <f t="shared" si="13"/>
        <v>975</v>
      </c>
      <c r="C81" s="39"/>
      <c r="D81" s="27">
        <f t="shared" si="14"/>
        <v>1320</v>
      </c>
      <c r="E81" s="44"/>
      <c r="F81" s="27">
        <f t="shared" si="15"/>
        <v>1650</v>
      </c>
      <c r="G81" s="39"/>
      <c r="H81" s="27">
        <f t="shared" si="12"/>
        <v>1995</v>
      </c>
      <c r="I81" s="39"/>
    </row>
    <row r="82" spans="1:9">
      <c r="A82" s="15">
        <v>3200</v>
      </c>
      <c r="B82" s="27">
        <f t="shared" si="13"/>
        <v>1040</v>
      </c>
      <c r="C82" s="39"/>
      <c r="D82" s="27">
        <f t="shared" si="14"/>
        <v>1408</v>
      </c>
      <c r="E82" s="44"/>
      <c r="F82" s="27">
        <f t="shared" si="15"/>
        <v>1760</v>
      </c>
      <c r="G82" s="39"/>
      <c r="H82" s="27">
        <f t="shared" si="12"/>
        <v>2128</v>
      </c>
      <c r="I82" s="39"/>
    </row>
    <row r="83" spans="1:9">
      <c r="A83" s="15">
        <v>3400</v>
      </c>
      <c r="B83" s="27">
        <f t="shared" si="13"/>
        <v>1105</v>
      </c>
      <c r="C83" s="39"/>
      <c r="D83" s="27">
        <f t="shared" si="14"/>
        <v>1496</v>
      </c>
      <c r="E83" s="44"/>
      <c r="F83" s="27">
        <f t="shared" si="15"/>
        <v>1870</v>
      </c>
      <c r="G83" s="39"/>
      <c r="H83" s="27">
        <f t="shared" si="12"/>
        <v>2261</v>
      </c>
      <c r="I83" s="39"/>
    </row>
    <row r="84" spans="1:9">
      <c r="A84" s="15">
        <v>3400</v>
      </c>
      <c r="B84" s="27">
        <f t="shared" si="13"/>
        <v>1105</v>
      </c>
      <c r="C84" s="39"/>
      <c r="D84" s="27">
        <f t="shared" si="14"/>
        <v>1496</v>
      </c>
      <c r="E84" s="44"/>
      <c r="F84" s="27">
        <f t="shared" si="15"/>
        <v>1870</v>
      </c>
      <c r="G84" s="39"/>
      <c r="H84" s="27">
        <f t="shared" si="12"/>
        <v>2261</v>
      </c>
      <c r="I84" s="39"/>
    </row>
    <row r="85" spans="1:9">
      <c r="A85" s="15">
        <v>3600</v>
      </c>
      <c r="B85" s="27">
        <f t="shared" si="13"/>
        <v>1170</v>
      </c>
      <c r="C85" s="39"/>
      <c r="D85" s="27">
        <f t="shared" si="14"/>
        <v>1584</v>
      </c>
      <c r="E85" s="44"/>
      <c r="F85" s="27">
        <f t="shared" si="15"/>
        <v>1980</v>
      </c>
      <c r="G85" s="39"/>
      <c r="H85" s="27">
        <f t="shared" si="12"/>
        <v>2394</v>
      </c>
      <c r="I85" s="39"/>
    </row>
    <row r="86" spans="1:9">
      <c r="A86" s="15">
        <v>4000</v>
      </c>
      <c r="B86" s="27">
        <f t="shared" si="13"/>
        <v>1300</v>
      </c>
      <c r="C86" s="39"/>
      <c r="D86" s="27">
        <f t="shared" si="14"/>
        <v>1760</v>
      </c>
      <c r="E86" s="44"/>
      <c r="F86" s="27">
        <f t="shared" si="15"/>
        <v>2200</v>
      </c>
      <c r="G86" s="39"/>
      <c r="H86" s="27">
        <f t="shared" si="12"/>
        <v>2660</v>
      </c>
      <c r="I86" s="39"/>
    </row>
    <row r="87" spans="1:9">
      <c r="A87" s="15">
        <v>4200</v>
      </c>
      <c r="B87" s="27">
        <f t="shared" si="13"/>
        <v>1365</v>
      </c>
      <c r="C87" s="39"/>
      <c r="D87" s="27">
        <f t="shared" si="14"/>
        <v>1848</v>
      </c>
      <c r="E87" s="44"/>
      <c r="F87" s="27">
        <f t="shared" si="15"/>
        <v>2310</v>
      </c>
      <c r="G87" s="39"/>
      <c r="H87" s="27">
        <f t="shared" si="12"/>
        <v>2793</v>
      </c>
      <c r="I87" s="39"/>
    </row>
    <row r="88" spans="1:9">
      <c r="A88" s="15">
        <v>4400</v>
      </c>
      <c r="B88" s="27">
        <f t="shared" si="13"/>
        <v>1430</v>
      </c>
      <c r="C88" s="39"/>
      <c r="D88" s="27">
        <f t="shared" si="14"/>
        <v>1936</v>
      </c>
      <c r="E88" s="44"/>
      <c r="F88" s="27">
        <f t="shared" si="15"/>
        <v>2420</v>
      </c>
      <c r="G88" s="39"/>
      <c r="H88" s="27">
        <f t="shared" si="12"/>
        <v>2926</v>
      </c>
      <c r="I88" s="39"/>
    </row>
    <row r="89" spans="1:9">
      <c r="A89" s="15">
        <v>4600</v>
      </c>
      <c r="B89" s="27">
        <f t="shared" si="13"/>
        <v>1495</v>
      </c>
      <c r="C89" s="39"/>
      <c r="D89" s="27">
        <f t="shared" si="14"/>
        <v>2024</v>
      </c>
      <c r="E89" s="44"/>
      <c r="F89" s="27">
        <f t="shared" si="15"/>
        <v>2530</v>
      </c>
      <c r="G89" s="39"/>
      <c r="H89" s="27">
        <f t="shared" si="12"/>
        <v>3059</v>
      </c>
      <c r="I89" s="39"/>
    </row>
    <row r="90" spans="1:9">
      <c r="A90" s="15">
        <v>4800</v>
      </c>
      <c r="B90" s="27">
        <f t="shared" si="13"/>
        <v>1560</v>
      </c>
      <c r="C90" s="39"/>
      <c r="D90" s="27">
        <f t="shared" si="14"/>
        <v>2112</v>
      </c>
      <c r="E90" s="44"/>
      <c r="F90" s="27">
        <f t="shared" si="15"/>
        <v>2640</v>
      </c>
      <c r="G90" s="39"/>
      <c r="H90" s="27">
        <f t="shared" si="12"/>
        <v>3192</v>
      </c>
      <c r="I90" s="39"/>
    </row>
    <row r="91" spans="1:9">
      <c r="A91" s="15">
        <v>5000</v>
      </c>
      <c r="B91" s="27">
        <f t="shared" si="13"/>
        <v>1625</v>
      </c>
      <c r="C91" s="39"/>
      <c r="D91" s="27">
        <f t="shared" si="14"/>
        <v>2200</v>
      </c>
      <c r="E91" s="44"/>
      <c r="F91" s="27">
        <f t="shared" si="15"/>
        <v>2750</v>
      </c>
      <c r="G91" s="39"/>
      <c r="H91" s="27">
        <f t="shared" si="12"/>
        <v>3325</v>
      </c>
      <c r="I91" s="39"/>
    </row>
    <row r="92" spans="1:9">
      <c r="A92" s="15">
        <v>5200</v>
      </c>
      <c r="B92" s="27">
        <f t="shared" si="13"/>
        <v>1690</v>
      </c>
      <c r="C92" s="39"/>
      <c r="D92" s="27">
        <f t="shared" si="14"/>
        <v>2288</v>
      </c>
      <c r="E92" s="44"/>
      <c r="F92" s="27">
        <f t="shared" si="15"/>
        <v>2860</v>
      </c>
      <c r="G92" s="39"/>
      <c r="H92" s="27">
        <f t="shared" si="12"/>
        <v>3458</v>
      </c>
      <c r="I92" s="39"/>
    </row>
    <row r="93" spans="1:9">
      <c r="A93" s="15">
        <v>5400</v>
      </c>
      <c r="B93" s="27">
        <f t="shared" si="13"/>
        <v>1755</v>
      </c>
      <c r="C93" s="39"/>
      <c r="D93" s="27">
        <f t="shared" si="14"/>
        <v>2376</v>
      </c>
      <c r="E93" s="44"/>
      <c r="F93" s="27">
        <f t="shared" si="15"/>
        <v>2970</v>
      </c>
      <c r="G93" s="39"/>
      <c r="H93" s="27">
        <f t="shared" si="12"/>
        <v>3591</v>
      </c>
      <c r="I93" s="39"/>
    </row>
    <row r="94" spans="1:9">
      <c r="A94" s="15">
        <v>5600</v>
      </c>
      <c r="B94" s="27">
        <f t="shared" si="13"/>
        <v>1820</v>
      </c>
      <c r="C94" s="39"/>
      <c r="D94" s="27">
        <f t="shared" si="14"/>
        <v>2464</v>
      </c>
      <c r="E94" s="44"/>
      <c r="F94" s="27">
        <f t="shared" si="15"/>
        <v>3080</v>
      </c>
      <c r="G94" s="39"/>
      <c r="H94" s="27">
        <f t="shared" si="12"/>
        <v>3724</v>
      </c>
      <c r="I94" s="39"/>
    </row>
    <row r="95" spans="1:9">
      <c r="A95" s="15">
        <v>5800</v>
      </c>
      <c r="B95" s="27">
        <f t="shared" si="13"/>
        <v>1885</v>
      </c>
      <c r="C95" s="39"/>
      <c r="D95" s="27">
        <f t="shared" si="14"/>
        <v>2552</v>
      </c>
      <c r="E95" s="44"/>
      <c r="F95" s="27">
        <f t="shared" si="15"/>
        <v>3190</v>
      </c>
      <c r="G95" s="39"/>
      <c r="H95" s="27">
        <f t="shared" si="12"/>
        <v>3857</v>
      </c>
      <c r="I95" s="39"/>
    </row>
    <row r="96" spans="1:9">
      <c r="A96" s="15">
        <v>6000</v>
      </c>
      <c r="B96" s="27">
        <f t="shared" si="13"/>
        <v>1950</v>
      </c>
      <c r="C96" s="39"/>
      <c r="D96" s="27">
        <f t="shared" si="14"/>
        <v>2640</v>
      </c>
      <c r="E96" s="44"/>
      <c r="F96" s="27">
        <f t="shared" si="15"/>
        <v>3300</v>
      </c>
      <c r="G96" s="39"/>
      <c r="H96" s="27">
        <f t="shared" si="12"/>
        <v>3990</v>
      </c>
      <c r="I96" s="39"/>
    </row>
    <row r="97" spans="1:11">
      <c r="A97" s="11"/>
      <c r="B97" s="1"/>
      <c r="D97" s="1"/>
      <c r="F97" s="1"/>
      <c r="H97" s="1"/>
    </row>
    <row r="98" spans="1:11" ht="20">
      <c r="A98" s="82" t="s">
        <v>12</v>
      </c>
      <c r="B98" s="83"/>
      <c r="C98" s="83"/>
      <c r="D98" s="83"/>
      <c r="E98" s="83"/>
      <c r="F98" s="83"/>
      <c r="G98" s="83"/>
      <c r="H98" s="83"/>
      <c r="I98" s="83"/>
    </row>
    <row r="99" spans="1:11">
      <c r="A99" s="24"/>
      <c r="B99" s="80">
        <v>20</v>
      </c>
      <c r="C99" s="81"/>
      <c r="D99" s="80">
        <v>30</v>
      </c>
      <c r="E99" s="81"/>
      <c r="F99" s="80">
        <v>40</v>
      </c>
      <c r="G99" s="81"/>
      <c r="H99" s="80">
        <v>50</v>
      </c>
      <c r="I99" s="81"/>
    </row>
    <row r="100" spans="1:11">
      <c r="A100" s="25" t="s">
        <v>5</v>
      </c>
      <c r="B100" s="26" t="s">
        <v>8</v>
      </c>
      <c r="C100" s="38" t="s">
        <v>9</v>
      </c>
      <c r="D100" s="26" t="s">
        <v>8</v>
      </c>
      <c r="E100" s="43" t="s">
        <v>9</v>
      </c>
      <c r="F100" s="26" t="s">
        <v>8</v>
      </c>
      <c r="G100" s="38" t="s">
        <v>9</v>
      </c>
      <c r="H100" s="26" t="s">
        <v>8</v>
      </c>
      <c r="I100" s="38" t="s">
        <v>9</v>
      </c>
    </row>
    <row r="101" spans="1:11">
      <c r="A101" s="15">
        <v>400</v>
      </c>
      <c r="B101" s="27">
        <f t="shared" ref="B101:B106" si="16">$B$107*$A101/1000</f>
        <v>180</v>
      </c>
      <c r="C101" s="39"/>
      <c r="D101" s="27">
        <f t="shared" ref="D101:D106" si="17">$D$107*$A101/1000</f>
        <v>222</v>
      </c>
      <c r="E101" s="44"/>
      <c r="F101" s="27">
        <f t="shared" ref="F101:F106" si="18">$F$107*$A101/1000</f>
        <v>268</v>
      </c>
      <c r="G101" s="39"/>
      <c r="H101" s="27">
        <f t="shared" ref="H101:H106" si="19">$H$107*$A101/1000</f>
        <v>324</v>
      </c>
      <c r="I101" s="39"/>
    </row>
    <row r="102" spans="1:11">
      <c r="A102" s="15">
        <v>500</v>
      </c>
      <c r="B102" s="27">
        <f t="shared" si="16"/>
        <v>225</v>
      </c>
      <c r="C102" s="39"/>
      <c r="D102" s="27">
        <f t="shared" si="17"/>
        <v>277.5</v>
      </c>
      <c r="E102" s="44"/>
      <c r="F102" s="27">
        <f t="shared" si="18"/>
        <v>335</v>
      </c>
      <c r="G102" s="39"/>
      <c r="H102" s="27">
        <f t="shared" si="19"/>
        <v>405</v>
      </c>
      <c r="I102" s="39"/>
    </row>
    <row r="103" spans="1:11">
      <c r="A103" s="15">
        <v>600</v>
      </c>
      <c r="B103" s="27">
        <f t="shared" si="16"/>
        <v>270</v>
      </c>
      <c r="C103" s="39"/>
      <c r="D103" s="27">
        <f t="shared" si="17"/>
        <v>333</v>
      </c>
      <c r="E103" s="44"/>
      <c r="F103" s="27">
        <f t="shared" si="18"/>
        <v>402</v>
      </c>
      <c r="G103" s="39"/>
      <c r="H103" s="27">
        <f t="shared" si="19"/>
        <v>486</v>
      </c>
      <c r="I103" s="39"/>
    </row>
    <row r="104" spans="1:11">
      <c r="A104" s="15">
        <v>700</v>
      </c>
      <c r="B104" s="27">
        <f t="shared" si="16"/>
        <v>315</v>
      </c>
      <c r="C104" s="39"/>
      <c r="D104" s="27">
        <f t="shared" si="17"/>
        <v>388.5</v>
      </c>
      <c r="E104" s="44"/>
      <c r="F104" s="27">
        <f t="shared" si="18"/>
        <v>469</v>
      </c>
      <c r="G104" s="39"/>
      <c r="H104" s="27">
        <f t="shared" si="19"/>
        <v>567</v>
      </c>
      <c r="I104" s="39"/>
    </row>
    <row r="105" spans="1:11">
      <c r="A105" s="15">
        <v>800</v>
      </c>
      <c r="B105" s="27">
        <f t="shared" si="16"/>
        <v>360</v>
      </c>
      <c r="C105" s="39"/>
      <c r="D105" s="27">
        <f t="shared" si="17"/>
        <v>444</v>
      </c>
      <c r="E105" s="44"/>
      <c r="F105" s="27">
        <f t="shared" si="18"/>
        <v>536</v>
      </c>
      <c r="G105" s="39"/>
      <c r="H105" s="27">
        <f t="shared" si="19"/>
        <v>648</v>
      </c>
      <c r="I105" s="39"/>
    </row>
    <row r="106" spans="1:11">
      <c r="A106" s="15">
        <v>900</v>
      </c>
      <c r="B106" s="27">
        <f t="shared" si="16"/>
        <v>405</v>
      </c>
      <c r="C106" s="39"/>
      <c r="D106" s="27">
        <f t="shared" si="17"/>
        <v>499.5</v>
      </c>
      <c r="E106" s="44"/>
      <c r="F106" s="27">
        <f t="shared" si="18"/>
        <v>603</v>
      </c>
      <c r="G106" s="39"/>
      <c r="H106" s="27">
        <f t="shared" si="19"/>
        <v>729</v>
      </c>
      <c r="I106" s="39"/>
    </row>
    <row r="107" spans="1:11">
      <c r="A107" s="15">
        <v>1000</v>
      </c>
      <c r="B107" s="54">
        <v>450</v>
      </c>
      <c r="C107" s="50">
        <v>1.282</v>
      </c>
      <c r="D107" s="59">
        <v>555</v>
      </c>
      <c r="E107" s="53">
        <v>1.3080000000000001</v>
      </c>
      <c r="F107" s="54">
        <v>670</v>
      </c>
      <c r="G107" s="55">
        <v>1.3085</v>
      </c>
      <c r="H107" s="54">
        <v>810</v>
      </c>
      <c r="I107" s="55">
        <v>1.31</v>
      </c>
      <c r="K107" s="40" t="s">
        <v>14</v>
      </c>
    </row>
    <row r="108" spans="1:11">
      <c r="A108" s="15">
        <v>1100</v>
      </c>
      <c r="B108" s="27">
        <f>$B$107*$A108/1000</f>
        <v>495</v>
      </c>
      <c r="C108" s="39"/>
      <c r="D108" s="27">
        <f>$D$107*$A108/1000</f>
        <v>610.5</v>
      </c>
      <c r="E108" s="44"/>
      <c r="F108" s="27">
        <f>$F$107*$A108/1000</f>
        <v>737</v>
      </c>
      <c r="G108" s="39"/>
      <c r="H108" s="27">
        <f t="shared" ref="H108:H142" si="20">$H$107*$A108/1000</f>
        <v>891</v>
      </c>
      <c r="I108" s="39"/>
    </row>
    <row r="109" spans="1:11">
      <c r="A109" s="15">
        <v>1200</v>
      </c>
      <c r="B109" s="27">
        <f t="shared" ref="B109:B142" si="21">$B$107*$A109/1000</f>
        <v>540</v>
      </c>
      <c r="C109" s="39"/>
      <c r="D109" s="27">
        <f t="shared" ref="D109:D142" si="22">$D$107*$A109/1000</f>
        <v>666</v>
      </c>
      <c r="E109" s="44"/>
      <c r="F109" s="27">
        <f t="shared" ref="F109:F142" si="23">$F$107*$A109/1000</f>
        <v>804</v>
      </c>
      <c r="G109" s="39"/>
      <c r="H109" s="27">
        <f t="shared" si="20"/>
        <v>972</v>
      </c>
      <c r="I109" s="39"/>
    </row>
    <row r="110" spans="1:11">
      <c r="A110" s="15">
        <v>1300</v>
      </c>
      <c r="B110" s="27">
        <f t="shared" si="21"/>
        <v>585</v>
      </c>
      <c r="C110" s="39"/>
      <c r="D110" s="27">
        <f t="shared" si="22"/>
        <v>721.5</v>
      </c>
      <c r="E110" s="44"/>
      <c r="F110" s="27">
        <f t="shared" si="23"/>
        <v>871</v>
      </c>
      <c r="G110" s="39"/>
      <c r="H110" s="27">
        <f t="shared" si="20"/>
        <v>1053</v>
      </c>
      <c r="I110" s="39"/>
    </row>
    <row r="111" spans="1:11">
      <c r="A111" s="15">
        <v>1400</v>
      </c>
      <c r="B111" s="27">
        <f t="shared" si="21"/>
        <v>630</v>
      </c>
      <c r="C111" s="39"/>
      <c r="D111" s="27">
        <f t="shared" si="22"/>
        <v>777</v>
      </c>
      <c r="E111" s="44"/>
      <c r="F111" s="27">
        <f t="shared" si="23"/>
        <v>938</v>
      </c>
      <c r="G111" s="39"/>
      <c r="H111" s="27">
        <f t="shared" si="20"/>
        <v>1134</v>
      </c>
      <c r="I111" s="39"/>
    </row>
    <row r="112" spans="1:11">
      <c r="A112" s="15">
        <v>1500</v>
      </c>
      <c r="B112" s="27">
        <f t="shared" si="21"/>
        <v>675</v>
      </c>
      <c r="C112" s="39"/>
      <c r="D112" s="27">
        <f t="shared" si="22"/>
        <v>832.5</v>
      </c>
      <c r="E112" s="44"/>
      <c r="F112" s="27">
        <f t="shared" si="23"/>
        <v>1005</v>
      </c>
      <c r="G112" s="39"/>
      <c r="H112" s="27">
        <f t="shared" si="20"/>
        <v>1215</v>
      </c>
      <c r="I112" s="39"/>
    </row>
    <row r="113" spans="1:9">
      <c r="A113" s="15">
        <v>1600</v>
      </c>
      <c r="B113" s="27">
        <f t="shared" si="21"/>
        <v>720</v>
      </c>
      <c r="C113" s="39"/>
      <c r="D113" s="27">
        <f t="shared" si="22"/>
        <v>888</v>
      </c>
      <c r="E113" s="44"/>
      <c r="F113" s="27">
        <f t="shared" si="23"/>
        <v>1072</v>
      </c>
      <c r="G113" s="39"/>
      <c r="H113" s="27">
        <f t="shared" si="20"/>
        <v>1296</v>
      </c>
      <c r="I113" s="39"/>
    </row>
    <row r="114" spans="1:9">
      <c r="A114" s="15">
        <v>1700</v>
      </c>
      <c r="B114" s="27">
        <f t="shared" si="21"/>
        <v>765</v>
      </c>
      <c r="C114" s="39"/>
      <c r="D114" s="27">
        <f t="shared" si="22"/>
        <v>943.5</v>
      </c>
      <c r="E114" s="44"/>
      <c r="F114" s="27">
        <f t="shared" si="23"/>
        <v>1139</v>
      </c>
      <c r="G114" s="39"/>
      <c r="H114" s="27">
        <f t="shared" si="20"/>
        <v>1377</v>
      </c>
      <c r="I114" s="39"/>
    </row>
    <row r="115" spans="1:9">
      <c r="A115" s="15">
        <v>1800</v>
      </c>
      <c r="B115" s="27">
        <f t="shared" si="21"/>
        <v>810</v>
      </c>
      <c r="C115" s="39"/>
      <c r="D115" s="27">
        <f t="shared" si="22"/>
        <v>999</v>
      </c>
      <c r="E115" s="44"/>
      <c r="F115" s="27">
        <f t="shared" si="23"/>
        <v>1206</v>
      </c>
      <c r="G115" s="39"/>
      <c r="H115" s="27">
        <f t="shared" si="20"/>
        <v>1458</v>
      </c>
      <c r="I115" s="39"/>
    </row>
    <row r="116" spans="1:9">
      <c r="A116" s="15">
        <v>1900</v>
      </c>
      <c r="B116" s="27">
        <f t="shared" si="21"/>
        <v>855</v>
      </c>
      <c r="C116" s="39"/>
      <c r="D116" s="27">
        <f t="shared" si="22"/>
        <v>1054.5</v>
      </c>
      <c r="E116" s="44"/>
      <c r="F116" s="27">
        <f t="shared" si="23"/>
        <v>1273</v>
      </c>
      <c r="G116" s="39"/>
      <c r="H116" s="27">
        <f t="shared" si="20"/>
        <v>1539</v>
      </c>
      <c r="I116" s="39"/>
    </row>
    <row r="117" spans="1:9">
      <c r="A117" s="15">
        <v>2000</v>
      </c>
      <c r="B117" s="27">
        <f t="shared" si="21"/>
        <v>900</v>
      </c>
      <c r="C117" s="39"/>
      <c r="D117" s="27">
        <f t="shared" si="22"/>
        <v>1110</v>
      </c>
      <c r="E117" s="44"/>
      <c r="F117" s="27">
        <f t="shared" si="23"/>
        <v>1340</v>
      </c>
      <c r="G117" s="39"/>
      <c r="H117" s="27">
        <f t="shared" si="20"/>
        <v>1620</v>
      </c>
      <c r="I117" s="39"/>
    </row>
    <row r="118" spans="1:9">
      <c r="A118" s="15">
        <v>2100</v>
      </c>
      <c r="B118" s="27">
        <f t="shared" si="21"/>
        <v>945</v>
      </c>
      <c r="C118" s="39"/>
      <c r="D118" s="27">
        <f t="shared" si="22"/>
        <v>1165.5</v>
      </c>
      <c r="E118" s="44"/>
      <c r="F118" s="27">
        <f t="shared" si="23"/>
        <v>1407</v>
      </c>
      <c r="G118" s="39"/>
      <c r="H118" s="27">
        <f t="shared" si="20"/>
        <v>1701</v>
      </c>
      <c r="I118" s="39"/>
    </row>
    <row r="119" spans="1:9">
      <c r="A119" s="15">
        <v>2200</v>
      </c>
      <c r="B119" s="27">
        <f t="shared" si="21"/>
        <v>990</v>
      </c>
      <c r="C119" s="39"/>
      <c r="D119" s="27">
        <f t="shared" si="22"/>
        <v>1221</v>
      </c>
      <c r="E119" s="44"/>
      <c r="F119" s="27">
        <f t="shared" si="23"/>
        <v>1474</v>
      </c>
      <c r="G119" s="39"/>
      <c r="H119" s="27">
        <f t="shared" si="20"/>
        <v>1782</v>
      </c>
      <c r="I119" s="39"/>
    </row>
    <row r="120" spans="1:9">
      <c r="A120" s="15">
        <v>2300</v>
      </c>
      <c r="B120" s="27">
        <f t="shared" si="21"/>
        <v>1035</v>
      </c>
      <c r="C120" s="39"/>
      <c r="D120" s="27">
        <f t="shared" si="22"/>
        <v>1276.5</v>
      </c>
      <c r="E120" s="44"/>
      <c r="F120" s="27">
        <f t="shared" si="23"/>
        <v>1541</v>
      </c>
      <c r="G120" s="39"/>
      <c r="H120" s="27">
        <f t="shared" si="20"/>
        <v>1863</v>
      </c>
      <c r="I120" s="39"/>
    </row>
    <row r="121" spans="1:9">
      <c r="A121" s="15">
        <v>2400</v>
      </c>
      <c r="B121" s="27">
        <f t="shared" si="21"/>
        <v>1080</v>
      </c>
      <c r="C121" s="39"/>
      <c r="D121" s="27">
        <f t="shared" si="22"/>
        <v>1332</v>
      </c>
      <c r="E121" s="44"/>
      <c r="F121" s="27">
        <f t="shared" si="23"/>
        <v>1608</v>
      </c>
      <c r="G121" s="39"/>
      <c r="H121" s="27">
        <f t="shared" si="20"/>
        <v>1944</v>
      </c>
      <c r="I121" s="39"/>
    </row>
    <row r="122" spans="1:9">
      <c r="A122" s="15">
        <v>2500</v>
      </c>
      <c r="B122" s="27">
        <f t="shared" si="21"/>
        <v>1125</v>
      </c>
      <c r="C122" s="39"/>
      <c r="D122" s="27">
        <f t="shared" si="22"/>
        <v>1387.5</v>
      </c>
      <c r="E122" s="44"/>
      <c r="F122" s="27">
        <f t="shared" si="23"/>
        <v>1675</v>
      </c>
      <c r="G122" s="39"/>
      <c r="H122" s="27">
        <f t="shared" si="20"/>
        <v>2025</v>
      </c>
      <c r="I122" s="39"/>
    </row>
    <row r="123" spans="1:9">
      <c r="A123" s="15">
        <v>2600</v>
      </c>
      <c r="B123" s="27">
        <f t="shared" si="21"/>
        <v>1170</v>
      </c>
      <c r="C123" s="39"/>
      <c r="D123" s="27">
        <f t="shared" si="22"/>
        <v>1443</v>
      </c>
      <c r="E123" s="44"/>
      <c r="F123" s="27">
        <f t="shared" si="23"/>
        <v>1742</v>
      </c>
      <c r="G123" s="39"/>
      <c r="H123" s="27">
        <f t="shared" si="20"/>
        <v>2106</v>
      </c>
      <c r="I123" s="39"/>
    </row>
    <row r="124" spans="1:9">
      <c r="A124" s="15">
        <v>2700</v>
      </c>
      <c r="B124" s="27">
        <f t="shared" si="21"/>
        <v>1215</v>
      </c>
      <c r="C124" s="39"/>
      <c r="D124" s="27">
        <f t="shared" si="22"/>
        <v>1498.5</v>
      </c>
      <c r="E124" s="44"/>
      <c r="F124" s="27">
        <f t="shared" si="23"/>
        <v>1809</v>
      </c>
      <c r="G124" s="39"/>
      <c r="H124" s="27">
        <f t="shared" si="20"/>
        <v>2187</v>
      </c>
      <c r="I124" s="39"/>
    </row>
    <row r="125" spans="1:9" ht="11.25" customHeight="1">
      <c r="A125" s="15">
        <v>2800</v>
      </c>
      <c r="B125" s="27">
        <f t="shared" si="21"/>
        <v>1260</v>
      </c>
      <c r="C125" s="39"/>
      <c r="D125" s="27">
        <f t="shared" si="22"/>
        <v>1554</v>
      </c>
      <c r="E125" s="44"/>
      <c r="F125" s="27">
        <f t="shared" si="23"/>
        <v>1876</v>
      </c>
      <c r="G125" s="39"/>
      <c r="H125" s="27">
        <f t="shared" si="20"/>
        <v>2268</v>
      </c>
      <c r="I125" s="39"/>
    </row>
    <row r="126" spans="1:9">
      <c r="A126" s="15">
        <v>2900</v>
      </c>
      <c r="B126" s="27">
        <f t="shared" si="21"/>
        <v>1305</v>
      </c>
      <c r="C126" s="39"/>
      <c r="D126" s="27">
        <f t="shared" si="22"/>
        <v>1609.5</v>
      </c>
      <c r="E126" s="44"/>
      <c r="F126" s="27">
        <f t="shared" si="23"/>
        <v>1943</v>
      </c>
      <c r="G126" s="39"/>
      <c r="H126" s="27">
        <f t="shared" si="20"/>
        <v>2349</v>
      </c>
      <c r="I126" s="39"/>
    </row>
    <row r="127" spans="1:9">
      <c r="A127" s="15">
        <v>3000</v>
      </c>
      <c r="B127" s="27">
        <f t="shared" si="21"/>
        <v>1350</v>
      </c>
      <c r="C127" s="39"/>
      <c r="D127" s="27">
        <f t="shared" si="22"/>
        <v>1665</v>
      </c>
      <c r="E127" s="44"/>
      <c r="F127" s="27">
        <f t="shared" si="23"/>
        <v>2010</v>
      </c>
      <c r="G127" s="39"/>
      <c r="H127" s="27">
        <f t="shared" si="20"/>
        <v>2430</v>
      </c>
      <c r="I127" s="39"/>
    </row>
    <row r="128" spans="1:9">
      <c r="A128" s="15">
        <v>3200</v>
      </c>
      <c r="B128" s="27">
        <f t="shared" si="21"/>
        <v>1440</v>
      </c>
      <c r="C128" s="39"/>
      <c r="D128" s="27">
        <f t="shared" si="22"/>
        <v>1776</v>
      </c>
      <c r="E128" s="44"/>
      <c r="F128" s="27">
        <f t="shared" si="23"/>
        <v>2144</v>
      </c>
      <c r="G128" s="39"/>
      <c r="H128" s="27">
        <f t="shared" si="20"/>
        <v>2592</v>
      </c>
      <c r="I128" s="39"/>
    </row>
    <row r="129" spans="1:9">
      <c r="A129" s="15">
        <v>3400</v>
      </c>
      <c r="B129" s="27">
        <f t="shared" si="21"/>
        <v>1530</v>
      </c>
      <c r="C129" s="39"/>
      <c r="D129" s="27">
        <f t="shared" si="22"/>
        <v>1887</v>
      </c>
      <c r="E129" s="44"/>
      <c r="F129" s="27">
        <f t="shared" si="23"/>
        <v>2278</v>
      </c>
      <c r="G129" s="39"/>
      <c r="H129" s="27">
        <f t="shared" si="20"/>
        <v>2754</v>
      </c>
      <c r="I129" s="39"/>
    </row>
    <row r="130" spans="1:9">
      <c r="A130" s="15">
        <v>3600</v>
      </c>
      <c r="B130" s="27">
        <f t="shared" si="21"/>
        <v>1620</v>
      </c>
      <c r="C130" s="39"/>
      <c r="D130" s="27">
        <f t="shared" si="22"/>
        <v>1998</v>
      </c>
      <c r="E130" s="44"/>
      <c r="F130" s="27">
        <f t="shared" si="23"/>
        <v>2412</v>
      </c>
      <c r="G130" s="39"/>
      <c r="H130" s="27">
        <f t="shared" si="20"/>
        <v>2916</v>
      </c>
      <c r="I130" s="39"/>
    </row>
    <row r="131" spans="1:9">
      <c r="A131" s="15">
        <v>3800</v>
      </c>
      <c r="B131" s="27">
        <f t="shared" si="21"/>
        <v>1710</v>
      </c>
      <c r="C131" s="39"/>
      <c r="D131" s="27">
        <f t="shared" si="22"/>
        <v>2109</v>
      </c>
      <c r="E131" s="44"/>
      <c r="F131" s="27">
        <f t="shared" si="23"/>
        <v>2546</v>
      </c>
      <c r="G131" s="39"/>
      <c r="H131" s="27">
        <f t="shared" si="20"/>
        <v>3078</v>
      </c>
      <c r="I131" s="39"/>
    </row>
    <row r="132" spans="1:9">
      <c r="A132" s="15">
        <v>4000</v>
      </c>
      <c r="B132" s="27">
        <f t="shared" si="21"/>
        <v>1800</v>
      </c>
      <c r="C132" s="39"/>
      <c r="D132" s="27">
        <f t="shared" si="22"/>
        <v>2220</v>
      </c>
      <c r="E132" s="44"/>
      <c r="F132" s="27">
        <f t="shared" si="23"/>
        <v>2680</v>
      </c>
      <c r="G132" s="39"/>
      <c r="H132" s="27">
        <f t="shared" si="20"/>
        <v>3240</v>
      </c>
      <c r="I132" s="39"/>
    </row>
    <row r="133" spans="1:9">
      <c r="A133" s="15">
        <v>4200</v>
      </c>
      <c r="B133" s="27">
        <f t="shared" si="21"/>
        <v>1890</v>
      </c>
      <c r="C133" s="39"/>
      <c r="D133" s="27">
        <f t="shared" si="22"/>
        <v>2331</v>
      </c>
      <c r="E133" s="44"/>
      <c r="F133" s="27">
        <f t="shared" si="23"/>
        <v>2814</v>
      </c>
      <c r="G133" s="39"/>
      <c r="H133" s="27">
        <f t="shared" si="20"/>
        <v>3402</v>
      </c>
      <c r="I133" s="39"/>
    </row>
    <row r="134" spans="1:9">
      <c r="A134" s="15">
        <v>4400</v>
      </c>
      <c r="B134" s="27">
        <f t="shared" si="21"/>
        <v>1980</v>
      </c>
      <c r="C134" s="39"/>
      <c r="D134" s="27">
        <f t="shared" si="22"/>
        <v>2442</v>
      </c>
      <c r="E134" s="44"/>
      <c r="F134" s="27">
        <f t="shared" si="23"/>
        <v>2948</v>
      </c>
      <c r="G134" s="39"/>
      <c r="H134" s="27">
        <f t="shared" si="20"/>
        <v>3564</v>
      </c>
      <c r="I134" s="39"/>
    </row>
    <row r="135" spans="1:9">
      <c r="A135" s="15">
        <v>4600</v>
      </c>
      <c r="B135" s="27">
        <f t="shared" si="21"/>
        <v>2070</v>
      </c>
      <c r="C135" s="39"/>
      <c r="D135" s="27">
        <f t="shared" si="22"/>
        <v>2553</v>
      </c>
      <c r="E135" s="44"/>
      <c r="F135" s="27">
        <f t="shared" si="23"/>
        <v>3082</v>
      </c>
      <c r="G135" s="39"/>
      <c r="H135" s="27">
        <f t="shared" si="20"/>
        <v>3726</v>
      </c>
      <c r="I135" s="39"/>
    </row>
    <row r="136" spans="1:9">
      <c r="A136" s="15">
        <v>4800</v>
      </c>
      <c r="B136" s="27">
        <f t="shared" si="21"/>
        <v>2160</v>
      </c>
      <c r="C136" s="39"/>
      <c r="D136" s="27">
        <f t="shared" si="22"/>
        <v>2664</v>
      </c>
      <c r="E136" s="44"/>
      <c r="F136" s="27">
        <f t="shared" si="23"/>
        <v>3216</v>
      </c>
      <c r="G136" s="39"/>
      <c r="H136" s="27">
        <f t="shared" si="20"/>
        <v>3888</v>
      </c>
      <c r="I136" s="39"/>
    </row>
    <row r="137" spans="1:9">
      <c r="A137" s="15">
        <v>5000</v>
      </c>
      <c r="B137" s="27">
        <f t="shared" si="21"/>
        <v>2250</v>
      </c>
      <c r="C137" s="39"/>
      <c r="D137" s="27">
        <f t="shared" si="22"/>
        <v>2775</v>
      </c>
      <c r="E137" s="44"/>
      <c r="F137" s="27">
        <f t="shared" si="23"/>
        <v>3350</v>
      </c>
      <c r="G137" s="39"/>
      <c r="H137" s="27">
        <f t="shared" si="20"/>
        <v>4050</v>
      </c>
      <c r="I137" s="39"/>
    </row>
    <row r="138" spans="1:9">
      <c r="A138" s="15">
        <v>5200</v>
      </c>
      <c r="B138" s="27">
        <f t="shared" si="21"/>
        <v>2340</v>
      </c>
      <c r="C138" s="39"/>
      <c r="D138" s="27">
        <f t="shared" si="22"/>
        <v>2886</v>
      </c>
      <c r="E138" s="44"/>
      <c r="F138" s="27">
        <f t="shared" si="23"/>
        <v>3484</v>
      </c>
      <c r="G138" s="39"/>
      <c r="H138" s="27">
        <f t="shared" si="20"/>
        <v>4212</v>
      </c>
      <c r="I138" s="39"/>
    </row>
    <row r="139" spans="1:9">
      <c r="A139" s="15">
        <v>5400</v>
      </c>
      <c r="B139" s="27">
        <f t="shared" si="21"/>
        <v>2430</v>
      </c>
      <c r="C139" s="39"/>
      <c r="D139" s="27">
        <f t="shared" si="22"/>
        <v>2997</v>
      </c>
      <c r="E139" s="44"/>
      <c r="F139" s="27">
        <f t="shared" si="23"/>
        <v>3618</v>
      </c>
      <c r="G139" s="39"/>
      <c r="H139" s="27">
        <f t="shared" si="20"/>
        <v>4374</v>
      </c>
      <c r="I139" s="39"/>
    </row>
    <row r="140" spans="1:9">
      <c r="A140" s="15">
        <v>5600</v>
      </c>
      <c r="B140" s="27">
        <f t="shared" si="21"/>
        <v>2520</v>
      </c>
      <c r="C140" s="39"/>
      <c r="D140" s="27">
        <f t="shared" si="22"/>
        <v>3108</v>
      </c>
      <c r="E140" s="44"/>
      <c r="F140" s="27">
        <f t="shared" si="23"/>
        <v>3752</v>
      </c>
      <c r="G140" s="39"/>
      <c r="H140" s="27">
        <f t="shared" si="20"/>
        <v>4536</v>
      </c>
      <c r="I140" s="39"/>
    </row>
    <row r="141" spans="1:9">
      <c r="A141" s="15">
        <v>5800</v>
      </c>
      <c r="B141" s="27">
        <f t="shared" si="21"/>
        <v>2610</v>
      </c>
      <c r="C141" s="39"/>
      <c r="D141" s="27">
        <f t="shared" si="22"/>
        <v>3219</v>
      </c>
      <c r="E141" s="44"/>
      <c r="F141" s="27">
        <f t="shared" si="23"/>
        <v>3886</v>
      </c>
      <c r="G141" s="39"/>
      <c r="H141" s="27">
        <f t="shared" si="20"/>
        <v>4698</v>
      </c>
      <c r="I141" s="39"/>
    </row>
    <row r="142" spans="1:9">
      <c r="A142" s="15">
        <v>6000</v>
      </c>
      <c r="B142" s="27">
        <f t="shared" si="21"/>
        <v>2700</v>
      </c>
      <c r="C142" s="39"/>
      <c r="D142" s="27">
        <f t="shared" si="22"/>
        <v>3330</v>
      </c>
      <c r="E142" s="44"/>
      <c r="F142" s="27">
        <f t="shared" si="23"/>
        <v>4020</v>
      </c>
      <c r="G142" s="39"/>
      <c r="H142" s="27">
        <f t="shared" si="20"/>
        <v>4860</v>
      </c>
      <c r="I142" s="39"/>
    </row>
    <row r="143" spans="1:9">
      <c r="B143" s="1"/>
      <c r="D143" s="1"/>
      <c r="F143" s="1"/>
      <c r="H143" s="1"/>
    </row>
    <row r="144" spans="1:9" ht="20">
      <c r="A144" s="82" t="s">
        <v>13</v>
      </c>
      <c r="B144" s="83"/>
      <c r="C144" s="83"/>
      <c r="D144" s="83"/>
      <c r="E144" s="83"/>
      <c r="F144" s="83"/>
      <c r="G144" s="83"/>
      <c r="H144" s="83"/>
      <c r="I144" s="83"/>
    </row>
    <row r="145" spans="1:9">
      <c r="A145" s="24"/>
      <c r="B145" s="80">
        <v>20</v>
      </c>
      <c r="C145" s="81"/>
      <c r="D145" s="80">
        <v>30</v>
      </c>
      <c r="E145" s="81"/>
      <c r="F145" s="80">
        <v>40</v>
      </c>
      <c r="G145" s="81"/>
      <c r="H145" s="80">
        <v>50</v>
      </c>
      <c r="I145" s="81"/>
    </row>
    <row r="146" spans="1:9">
      <c r="A146" s="25" t="s">
        <v>5</v>
      </c>
      <c r="B146" s="26" t="s">
        <v>8</v>
      </c>
      <c r="C146" s="38" t="s">
        <v>9</v>
      </c>
      <c r="D146" s="26" t="s">
        <v>8</v>
      </c>
      <c r="E146" s="43" t="s">
        <v>9</v>
      </c>
      <c r="F146" s="26" t="s">
        <v>8</v>
      </c>
      <c r="G146" s="38" t="s">
        <v>9</v>
      </c>
      <c r="H146" s="26" t="s">
        <v>8</v>
      </c>
      <c r="I146" s="38" t="s">
        <v>9</v>
      </c>
    </row>
    <row r="147" spans="1:9">
      <c r="A147" s="15">
        <v>400</v>
      </c>
      <c r="B147" s="27">
        <f t="shared" ref="B147:B152" si="24">$B$153*$A147/1000</f>
        <v>229.6</v>
      </c>
      <c r="C147" s="39"/>
      <c r="D147" s="27">
        <f t="shared" ref="D147:D152" si="25">$D$153*$A147/1000</f>
        <v>272.8</v>
      </c>
      <c r="E147" s="44"/>
      <c r="F147" s="27">
        <f t="shared" ref="F147:F152" si="26">$F$153*$A147/1000</f>
        <v>322</v>
      </c>
      <c r="G147" s="39"/>
      <c r="H147" s="27">
        <f t="shared" ref="H147:H152" si="27">$H$153*$A147/1000</f>
        <v>387.2</v>
      </c>
      <c r="I147" s="39"/>
    </row>
    <row r="148" spans="1:9">
      <c r="A148" s="15">
        <v>500</v>
      </c>
      <c r="B148" s="27">
        <f t="shared" si="24"/>
        <v>287</v>
      </c>
      <c r="C148" s="39"/>
      <c r="D148" s="27">
        <f t="shared" si="25"/>
        <v>341</v>
      </c>
      <c r="E148" s="44"/>
      <c r="F148" s="27">
        <f t="shared" si="26"/>
        <v>402.5</v>
      </c>
      <c r="G148" s="39"/>
      <c r="H148" s="27">
        <f t="shared" si="27"/>
        <v>484</v>
      </c>
      <c r="I148" s="39"/>
    </row>
    <row r="149" spans="1:9">
      <c r="A149" s="15">
        <v>600</v>
      </c>
      <c r="B149" s="27">
        <f t="shared" si="24"/>
        <v>344.4</v>
      </c>
      <c r="C149" s="39"/>
      <c r="D149" s="27">
        <f t="shared" si="25"/>
        <v>409.2</v>
      </c>
      <c r="E149" s="44"/>
      <c r="F149" s="27">
        <f t="shared" si="26"/>
        <v>483</v>
      </c>
      <c r="G149" s="39"/>
      <c r="H149" s="27">
        <f t="shared" si="27"/>
        <v>580.79999999999995</v>
      </c>
      <c r="I149" s="39"/>
    </row>
    <row r="150" spans="1:9">
      <c r="A150" s="15">
        <v>700</v>
      </c>
      <c r="B150" s="27">
        <f t="shared" si="24"/>
        <v>401.8</v>
      </c>
      <c r="C150" s="39"/>
      <c r="D150" s="27">
        <f t="shared" si="25"/>
        <v>477.4</v>
      </c>
      <c r="E150" s="44"/>
      <c r="F150" s="27">
        <f t="shared" si="26"/>
        <v>563.5</v>
      </c>
      <c r="G150" s="39"/>
      <c r="H150" s="27">
        <f t="shared" si="27"/>
        <v>677.6</v>
      </c>
      <c r="I150" s="39"/>
    </row>
    <row r="151" spans="1:9">
      <c r="A151" s="15">
        <v>800</v>
      </c>
      <c r="B151" s="27">
        <f t="shared" si="24"/>
        <v>459.2</v>
      </c>
      <c r="C151" s="39"/>
      <c r="D151" s="27">
        <f t="shared" si="25"/>
        <v>545.6</v>
      </c>
      <c r="E151" s="44"/>
      <c r="F151" s="27">
        <f t="shared" si="26"/>
        <v>644</v>
      </c>
      <c r="G151" s="39"/>
      <c r="H151" s="27">
        <f t="shared" si="27"/>
        <v>774.4</v>
      </c>
      <c r="I151" s="39"/>
    </row>
    <row r="152" spans="1:9">
      <c r="A152" s="15">
        <v>900</v>
      </c>
      <c r="B152" s="27">
        <f t="shared" si="24"/>
        <v>516.6</v>
      </c>
      <c r="C152" s="39"/>
      <c r="D152" s="27">
        <f t="shared" si="25"/>
        <v>613.79999999999995</v>
      </c>
      <c r="E152" s="44"/>
      <c r="F152" s="27">
        <f t="shared" si="26"/>
        <v>724.5</v>
      </c>
      <c r="G152" s="39"/>
      <c r="H152" s="27">
        <f t="shared" si="27"/>
        <v>871.2</v>
      </c>
      <c r="I152" s="39"/>
    </row>
    <row r="153" spans="1:9">
      <c r="A153" s="15">
        <v>1000</v>
      </c>
      <c r="B153" s="49">
        <v>574</v>
      </c>
      <c r="C153" s="50">
        <v>1.2362</v>
      </c>
      <c r="D153" s="49">
        <v>682</v>
      </c>
      <c r="E153" s="51">
        <v>1.3002</v>
      </c>
      <c r="F153" s="54">
        <v>805</v>
      </c>
      <c r="G153" s="55">
        <v>1.2362</v>
      </c>
      <c r="H153" s="54">
        <v>968</v>
      </c>
      <c r="I153" s="55">
        <v>1.2655000000000001</v>
      </c>
    </row>
    <row r="154" spans="1:9">
      <c r="A154" s="15">
        <v>1100</v>
      </c>
      <c r="B154" s="27">
        <f>$B$153*$A154/1000</f>
        <v>631.4</v>
      </c>
      <c r="C154" s="39"/>
      <c r="D154" s="27">
        <f>$D$153*$A154/1000</f>
        <v>750.2</v>
      </c>
      <c r="E154" s="44"/>
      <c r="F154" s="27">
        <f>$F$153*$A154/1000</f>
        <v>885.5</v>
      </c>
      <c r="G154" s="39"/>
      <c r="H154" s="27">
        <f t="shared" ref="H154:H188" si="28">$H$153*$A154/1000</f>
        <v>1064.8</v>
      </c>
      <c r="I154" s="39"/>
    </row>
    <row r="155" spans="1:9">
      <c r="A155" s="15">
        <v>1200</v>
      </c>
      <c r="B155" s="27">
        <f t="shared" ref="B155:B162" si="29">$B$153*$A155/1000</f>
        <v>688.8</v>
      </c>
      <c r="C155" s="39"/>
      <c r="D155" s="27">
        <f t="shared" ref="D155:D188" si="30">$D$153*$A155/1000</f>
        <v>818.4</v>
      </c>
      <c r="E155" s="44"/>
      <c r="F155" s="27">
        <f t="shared" ref="F155:F188" si="31">$F$153*$A155/1000</f>
        <v>966</v>
      </c>
      <c r="G155" s="39"/>
      <c r="H155" s="27">
        <f t="shared" si="28"/>
        <v>1161.5999999999999</v>
      </c>
      <c r="I155" s="39"/>
    </row>
    <row r="156" spans="1:9">
      <c r="A156" s="15">
        <v>1300</v>
      </c>
      <c r="B156" s="27">
        <f t="shared" si="29"/>
        <v>746.2</v>
      </c>
      <c r="C156" s="39"/>
      <c r="D156" s="27">
        <f t="shared" si="30"/>
        <v>886.6</v>
      </c>
      <c r="E156" s="44"/>
      <c r="F156" s="27">
        <f t="shared" si="31"/>
        <v>1046.5</v>
      </c>
      <c r="G156" s="39"/>
      <c r="H156" s="27">
        <f t="shared" si="28"/>
        <v>1258.4000000000001</v>
      </c>
      <c r="I156" s="39"/>
    </row>
    <row r="157" spans="1:9">
      <c r="A157" s="15">
        <v>1400</v>
      </c>
      <c r="B157" s="27">
        <f t="shared" si="29"/>
        <v>803.6</v>
      </c>
      <c r="C157" s="39"/>
      <c r="D157" s="27">
        <f t="shared" si="30"/>
        <v>954.8</v>
      </c>
      <c r="E157" s="44"/>
      <c r="F157" s="27">
        <f t="shared" si="31"/>
        <v>1127</v>
      </c>
      <c r="G157" s="39"/>
      <c r="H157" s="27">
        <f t="shared" si="28"/>
        <v>1355.2</v>
      </c>
      <c r="I157" s="39"/>
    </row>
    <row r="158" spans="1:9">
      <c r="A158" s="15">
        <v>1500</v>
      </c>
      <c r="B158" s="27">
        <f t="shared" si="29"/>
        <v>861</v>
      </c>
      <c r="C158" s="39"/>
      <c r="D158" s="27">
        <f t="shared" si="30"/>
        <v>1023</v>
      </c>
      <c r="E158" s="44"/>
      <c r="F158" s="27">
        <f t="shared" si="31"/>
        <v>1207.5</v>
      </c>
      <c r="G158" s="39"/>
      <c r="H158" s="27">
        <f t="shared" si="28"/>
        <v>1452</v>
      </c>
      <c r="I158" s="39"/>
    </row>
    <row r="159" spans="1:9">
      <c r="A159" s="15">
        <v>1600</v>
      </c>
      <c r="B159" s="27">
        <f t="shared" si="29"/>
        <v>918.4</v>
      </c>
      <c r="C159" s="39"/>
      <c r="D159" s="27">
        <f t="shared" si="30"/>
        <v>1091.2</v>
      </c>
      <c r="E159" s="44"/>
      <c r="F159" s="27">
        <f t="shared" si="31"/>
        <v>1288</v>
      </c>
      <c r="G159" s="39"/>
      <c r="H159" s="27">
        <f t="shared" si="28"/>
        <v>1548.8</v>
      </c>
      <c r="I159" s="39"/>
    </row>
    <row r="160" spans="1:9">
      <c r="A160" s="15">
        <v>1700</v>
      </c>
      <c r="B160" s="27">
        <f t="shared" si="29"/>
        <v>975.8</v>
      </c>
      <c r="C160" s="39"/>
      <c r="D160" s="27">
        <f t="shared" si="30"/>
        <v>1159.4000000000001</v>
      </c>
      <c r="E160" s="44"/>
      <c r="F160" s="27">
        <f t="shared" si="31"/>
        <v>1368.5</v>
      </c>
      <c r="G160" s="39"/>
      <c r="H160" s="27">
        <f t="shared" si="28"/>
        <v>1645.6</v>
      </c>
      <c r="I160" s="39"/>
    </row>
    <row r="161" spans="1:9">
      <c r="A161" s="15">
        <v>1800</v>
      </c>
      <c r="B161" s="27">
        <f t="shared" si="29"/>
        <v>1033.2</v>
      </c>
      <c r="C161" s="39"/>
      <c r="D161" s="27">
        <f t="shared" si="30"/>
        <v>1227.5999999999999</v>
      </c>
      <c r="E161" s="44"/>
      <c r="F161" s="27">
        <f t="shared" si="31"/>
        <v>1449</v>
      </c>
      <c r="G161" s="39"/>
      <c r="H161" s="27">
        <f t="shared" si="28"/>
        <v>1742.4</v>
      </c>
      <c r="I161" s="39"/>
    </row>
    <row r="162" spans="1:9">
      <c r="A162" s="15">
        <v>1900</v>
      </c>
      <c r="B162" s="27">
        <f t="shared" si="29"/>
        <v>1090.5999999999999</v>
      </c>
      <c r="C162" s="39"/>
      <c r="D162" s="27">
        <f t="shared" si="30"/>
        <v>1295.8</v>
      </c>
      <c r="E162" s="44"/>
      <c r="F162" s="27">
        <f t="shared" si="31"/>
        <v>1529.5</v>
      </c>
      <c r="G162" s="39"/>
      <c r="H162" s="27">
        <f t="shared" si="28"/>
        <v>1839.2</v>
      </c>
      <c r="I162" s="39"/>
    </row>
    <row r="163" spans="1:9">
      <c r="A163" s="15">
        <v>2000</v>
      </c>
      <c r="B163" s="27">
        <f t="shared" ref="B163:B188" si="32">$B$153*$A163/1000</f>
        <v>1148</v>
      </c>
      <c r="C163" s="39"/>
      <c r="D163" s="27">
        <f t="shared" si="30"/>
        <v>1364</v>
      </c>
      <c r="E163" s="44"/>
      <c r="F163" s="27">
        <f t="shared" si="31"/>
        <v>1610</v>
      </c>
      <c r="G163" s="39"/>
      <c r="H163" s="27">
        <f t="shared" si="28"/>
        <v>1936</v>
      </c>
      <c r="I163" s="39"/>
    </row>
    <row r="164" spans="1:9">
      <c r="A164" s="15">
        <v>2100</v>
      </c>
      <c r="B164" s="27">
        <f t="shared" si="32"/>
        <v>1205.4000000000001</v>
      </c>
      <c r="C164" s="39"/>
      <c r="D164" s="27">
        <f t="shared" si="30"/>
        <v>1432.2</v>
      </c>
      <c r="E164" s="44"/>
      <c r="F164" s="27">
        <f t="shared" si="31"/>
        <v>1690.5</v>
      </c>
      <c r="G164" s="39"/>
      <c r="H164" s="27">
        <f t="shared" si="28"/>
        <v>2032.8</v>
      </c>
      <c r="I164" s="39"/>
    </row>
    <row r="165" spans="1:9">
      <c r="A165" s="15">
        <v>2200</v>
      </c>
      <c r="B165" s="27">
        <f t="shared" si="32"/>
        <v>1262.8</v>
      </c>
      <c r="C165" s="39"/>
      <c r="D165" s="27">
        <f t="shared" si="30"/>
        <v>1500.4</v>
      </c>
      <c r="E165" s="44"/>
      <c r="F165" s="27">
        <f t="shared" si="31"/>
        <v>1771</v>
      </c>
      <c r="G165" s="39"/>
      <c r="H165" s="27">
        <f t="shared" si="28"/>
        <v>2129.6</v>
      </c>
      <c r="I165" s="39"/>
    </row>
    <row r="166" spans="1:9">
      <c r="A166" s="15">
        <v>2300</v>
      </c>
      <c r="B166" s="27">
        <f t="shared" si="32"/>
        <v>1320.2</v>
      </c>
      <c r="C166" s="39"/>
      <c r="D166" s="27">
        <f t="shared" si="30"/>
        <v>1568.6</v>
      </c>
      <c r="E166" s="44"/>
      <c r="F166" s="27">
        <f t="shared" si="31"/>
        <v>1851.5</v>
      </c>
      <c r="G166" s="39"/>
      <c r="H166" s="27">
        <f t="shared" si="28"/>
        <v>2226.4</v>
      </c>
      <c r="I166" s="39"/>
    </row>
    <row r="167" spans="1:9">
      <c r="A167" s="15">
        <v>2400</v>
      </c>
      <c r="B167" s="27">
        <f t="shared" si="32"/>
        <v>1377.6</v>
      </c>
      <c r="C167" s="39"/>
      <c r="D167" s="27">
        <f t="shared" si="30"/>
        <v>1636.8</v>
      </c>
      <c r="E167" s="44"/>
      <c r="F167" s="27">
        <f t="shared" si="31"/>
        <v>1932</v>
      </c>
      <c r="G167" s="39"/>
      <c r="H167" s="27">
        <f t="shared" si="28"/>
        <v>2323.1999999999998</v>
      </c>
      <c r="I167" s="39"/>
    </row>
    <row r="168" spans="1:9">
      <c r="A168" s="15">
        <v>2500</v>
      </c>
      <c r="B168" s="27">
        <f t="shared" si="32"/>
        <v>1435</v>
      </c>
      <c r="C168" s="39"/>
      <c r="D168" s="27">
        <f t="shared" si="30"/>
        <v>1705</v>
      </c>
      <c r="E168" s="44"/>
      <c r="F168" s="27">
        <f t="shared" si="31"/>
        <v>2012.5</v>
      </c>
      <c r="G168" s="39"/>
      <c r="H168" s="27">
        <f t="shared" si="28"/>
        <v>2420</v>
      </c>
      <c r="I168" s="39"/>
    </row>
    <row r="169" spans="1:9">
      <c r="A169" s="15">
        <v>2600</v>
      </c>
      <c r="B169" s="27">
        <f t="shared" si="32"/>
        <v>1492.4</v>
      </c>
      <c r="C169" s="39"/>
      <c r="D169" s="27">
        <f t="shared" si="30"/>
        <v>1773.2</v>
      </c>
      <c r="E169" s="44"/>
      <c r="F169" s="27">
        <f t="shared" si="31"/>
        <v>2093</v>
      </c>
      <c r="G169" s="39"/>
      <c r="H169" s="27">
        <f t="shared" si="28"/>
        <v>2516.8000000000002</v>
      </c>
      <c r="I169" s="39"/>
    </row>
    <row r="170" spans="1:9">
      <c r="A170" s="15">
        <v>2700</v>
      </c>
      <c r="B170" s="27">
        <f t="shared" si="32"/>
        <v>1549.8</v>
      </c>
      <c r="C170" s="39"/>
      <c r="D170" s="27">
        <f t="shared" si="30"/>
        <v>1841.4</v>
      </c>
      <c r="E170" s="44"/>
      <c r="F170" s="27">
        <f t="shared" si="31"/>
        <v>2173.5</v>
      </c>
      <c r="G170" s="39"/>
      <c r="H170" s="27">
        <f t="shared" si="28"/>
        <v>2613.6</v>
      </c>
      <c r="I170" s="39"/>
    </row>
    <row r="171" spans="1:9">
      <c r="A171" s="15">
        <v>2800</v>
      </c>
      <c r="B171" s="27">
        <f t="shared" si="32"/>
        <v>1607.2</v>
      </c>
      <c r="C171" s="39"/>
      <c r="D171" s="27">
        <f t="shared" si="30"/>
        <v>1909.6</v>
      </c>
      <c r="E171" s="44"/>
      <c r="F171" s="27">
        <f t="shared" si="31"/>
        <v>2254</v>
      </c>
      <c r="G171" s="39"/>
      <c r="H171" s="27">
        <f t="shared" si="28"/>
        <v>2710.4</v>
      </c>
      <c r="I171" s="39"/>
    </row>
    <row r="172" spans="1:9">
      <c r="A172" s="15">
        <v>2900</v>
      </c>
      <c r="B172" s="27">
        <f t="shared" si="32"/>
        <v>1664.6</v>
      </c>
      <c r="C172" s="39"/>
      <c r="D172" s="27">
        <f t="shared" si="30"/>
        <v>1977.8</v>
      </c>
      <c r="E172" s="44"/>
      <c r="F172" s="27">
        <f t="shared" si="31"/>
        <v>2334.5</v>
      </c>
      <c r="G172" s="39"/>
      <c r="H172" s="27">
        <f t="shared" si="28"/>
        <v>2807.2</v>
      </c>
      <c r="I172" s="39"/>
    </row>
    <row r="173" spans="1:9">
      <c r="A173" s="15">
        <v>3000</v>
      </c>
      <c r="B173" s="27">
        <f t="shared" si="32"/>
        <v>1722</v>
      </c>
      <c r="C173" s="39"/>
      <c r="D173" s="27">
        <f t="shared" si="30"/>
        <v>2046</v>
      </c>
      <c r="E173" s="44"/>
      <c r="F173" s="27">
        <f t="shared" si="31"/>
        <v>2415</v>
      </c>
      <c r="G173" s="39"/>
      <c r="H173" s="27">
        <f t="shared" si="28"/>
        <v>2904</v>
      </c>
      <c r="I173" s="39"/>
    </row>
    <row r="174" spans="1:9">
      <c r="A174" s="15">
        <v>3200</v>
      </c>
      <c r="B174" s="27">
        <f t="shared" si="32"/>
        <v>1836.8</v>
      </c>
      <c r="C174" s="39"/>
      <c r="D174" s="27">
        <f t="shared" si="30"/>
        <v>2182.4</v>
      </c>
      <c r="E174" s="44"/>
      <c r="F174" s="27">
        <f t="shared" si="31"/>
        <v>2576</v>
      </c>
      <c r="G174" s="39"/>
      <c r="H174" s="27">
        <f t="shared" si="28"/>
        <v>3097.6</v>
      </c>
      <c r="I174" s="39"/>
    </row>
    <row r="175" spans="1:9">
      <c r="A175" s="15">
        <v>3400</v>
      </c>
      <c r="B175" s="27">
        <f t="shared" si="32"/>
        <v>1951.6</v>
      </c>
      <c r="C175" s="39"/>
      <c r="D175" s="27">
        <f t="shared" si="30"/>
        <v>2318.8000000000002</v>
      </c>
      <c r="E175" s="44"/>
      <c r="F175" s="27">
        <f t="shared" si="31"/>
        <v>2737</v>
      </c>
      <c r="G175" s="39"/>
      <c r="H175" s="27">
        <f t="shared" si="28"/>
        <v>3291.2</v>
      </c>
      <c r="I175" s="39"/>
    </row>
    <row r="176" spans="1:9">
      <c r="A176" s="15">
        <v>3600</v>
      </c>
      <c r="B176" s="27">
        <f t="shared" si="32"/>
        <v>2066.4</v>
      </c>
      <c r="C176" s="39"/>
      <c r="D176" s="27">
        <f t="shared" si="30"/>
        <v>2455.1999999999998</v>
      </c>
      <c r="E176" s="44"/>
      <c r="F176" s="27">
        <f t="shared" si="31"/>
        <v>2898</v>
      </c>
      <c r="G176" s="39"/>
      <c r="H176" s="27">
        <f t="shared" si="28"/>
        <v>3484.8</v>
      </c>
      <c r="I176" s="39"/>
    </row>
    <row r="177" spans="1:9">
      <c r="A177" s="15">
        <v>3800</v>
      </c>
      <c r="B177" s="27">
        <f t="shared" si="32"/>
        <v>2181.1999999999998</v>
      </c>
      <c r="C177" s="39"/>
      <c r="D177" s="27">
        <f t="shared" si="30"/>
        <v>2591.6</v>
      </c>
      <c r="E177" s="44"/>
      <c r="F177" s="27">
        <f t="shared" si="31"/>
        <v>3059</v>
      </c>
      <c r="G177" s="39"/>
      <c r="H177" s="27">
        <f t="shared" si="28"/>
        <v>3678.4</v>
      </c>
      <c r="I177" s="39"/>
    </row>
    <row r="178" spans="1:9">
      <c r="A178" s="15">
        <v>4000</v>
      </c>
      <c r="B178" s="27">
        <f t="shared" si="32"/>
        <v>2296</v>
      </c>
      <c r="C178" s="39"/>
      <c r="D178" s="27">
        <f t="shared" si="30"/>
        <v>2728</v>
      </c>
      <c r="E178" s="44"/>
      <c r="F178" s="27">
        <f t="shared" si="31"/>
        <v>3220</v>
      </c>
      <c r="G178" s="39"/>
      <c r="H178" s="27">
        <f t="shared" si="28"/>
        <v>3872</v>
      </c>
      <c r="I178" s="39"/>
    </row>
    <row r="179" spans="1:9">
      <c r="A179" s="15">
        <v>4200</v>
      </c>
      <c r="B179" s="27">
        <f t="shared" si="32"/>
        <v>2410.8000000000002</v>
      </c>
      <c r="C179" s="39"/>
      <c r="D179" s="27">
        <f t="shared" si="30"/>
        <v>2864.4</v>
      </c>
      <c r="E179" s="44"/>
      <c r="F179" s="27">
        <f t="shared" si="31"/>
        <v>3381</v>
      </c>
      <c r="G179" s="39"/>
      <c r="H179" s="27">
        <f t="shared" si="28"/>
        <v>4065.6</v>
      </c>
      <c r="I179" s="39"/>
    </row>
    <row r="180" spans="1:9">
      <c r="A180" s="15">
        <v>4400</v>
      </c>
      <c r="B180" s="27">
        <f t="shared" si="32"/>
        <v>2525.6</v>
      </c>
      <c r="C180" s="39"/>
      <c r="D180" s="27">
        <f t="shared" si="30"/>
        <v>3000.8</v>
      </c>
      <c r="E180" s="44"/>
      <c r="F180" s="27">
        <f t="shared" si="31"/>
        <v>3542</v>
      </c>
      <c r="G180" s="39"/>
      <c r="H180" s="27">
        <f t="shared" si="28"/>
        <v>4259.2</v>
      </c>
      <c r="I180" s="39"/>
    </row>
    <row r="181" spans="1:9">
      <c r="A181" s="33">
        <v>4600</v>
      </c>
      <c r="B181" s="27">
        <f t="shared" si="32"/>
        <v>2640.4</v>
      </c>
      <c r="C181" s="41"/>
      <c r="D181" s="27">
        <f t="shared" si="30"/>
        <v>3137.2</v>
      </c>
      <c r="E181" s="45"/>
      <c r="F181" s="27">
        <f t="shared" si="31"/>
        <v>3703</v>
      </c>
      <c r="G181" s="41"/>
      <c r="H181" s="27">
        <f t="shared" si="28"/>
        <v>4452.8</v>
      </c>
      <c r="I181" s="41"/>
    </row>
    <row r="182" spans="1:9">
      <c r="A182" s="33">
        <v>4800</v>
      </c>
      <c r="B182" s="27">
        <f t="shared" si="32"/>
        <v>2755.2</v>
      </c>
      <c r="C182" s="41"/>
      <c r="D182" s="27">
        <f t="shared" si="30"/>
        <v>3273.6</v>
      </c>
      <c r="E182" s="45"/>
      <c r="F182" s="27">
        <f t="shared" si="31"/>
        <v>3864</v>
      </c>
      <c r="G182" s="41"/>
      <c r="H182" s="27">
        <f t="shared" si="28"/>
        <v>4646.3999999999996</v>
      </c>
      <c r="I182" s="41"/>
    </row>
    <row r="183" spans="1:9">
      <c r="A183" s="33">
        <v>5000</v>
      </c>
      <c r="B183" s="27">
        <f t="shared" si="32"/>
        <v>2870</v>
      </c>
      <c r="C183" s="41"/>
      <c r="D183" s="27">
        <f t="shared" si="30"/>
        <v>3410</v>
      </c>
      <c r="E183" s="45"/>
      <c r="F183" s="27">
        <f t="shared" si="31"/>
        <v>4025</v>
      </c>
      <c r="G183" s="41"/>
      <c r="H183" s="27">
        <f t="shared" si="28"/>
        <v>4840</v>
      </c>
      <c r="I183" s="41"/>
    </row>
    <row r="184" spans="1:9">
      <c r="A184" s="33">
        <v>5200</v>
      </c>
      <c r="B184" s="27">
        <f t="shared" si="32"/>
        <v>2984.8</v>
      </c>
      <c r="C184" s="41"/>
      <c r="D184" s="27">
        <f t="shared" si="30"/>
        <v>3546.4</v>
      </c>
      <c r="E184" s="45"/>
      <c r="F184" s="27">
        <f t="shared" si="31"/>
        <v>4186</v>
      </c>
      <c r="G184" s="41"/>
      <c r="H184" s="27">
        <f t="shared" si="28"/>
        <v>5033.6000000000004</v>
      </c>
      <c r="I184" s="41"/>
    </row>
    <row r="185" spans="1:9">
      <c r="A185" s="33">
        <v>5400</v>
      </c>
      <c r="B185" s="27">
        <f t="shared" si="32"/>
        <v>3099.6</v>
      </c>
      <c r="C185" s="41"/>
      <c r="D185" s="27">
        <f t="shared" si="30"/>
        <v>3682.8</v>
      </c>
      <c r="E185" s="45"/>
      <c r="F185" s="27">
        <f t="shared" si="31"/>
        <v>4347</v>
      </c>
      <c r="G185" s="41"/>
      <c r="H185" s="27">
        <f t="shared" si="28"/>
        <v>5227.2</v>
      </c>
      <c r="I185" s="41"/>
    </row>
    <row r="186" spans="1:9">
      <c r="A186" s="33">
        <v>5600</v>
      </c>
      <c r="B186" s="27">
        <f t="shared" si="32"/>
        <v>3214.4</v>
      </c>
      <c r="C186" s="41"/>
      <c r="D186" s="27">
        <f t="shared" si="30"/>
        <v>3819.2</v>
      </c>
      <c r="E186" s="45"/>
      <c r="F186" s="27">
        <f t="shared" si="31"/>
        <v>4508</v>
      </c>
      <c r="G186" s="41"/>
      <c r="H186" s="27">
        <f t="shared" si="28"/>
        <v>5420.8</v>
      </c>
      <c r="I186" s="41"/>
    </row>
    <row r="187" spans="1:9">
      <c r="A187" s="33">
        <v>5800</v>
      </c>
      <c r="B187" s="27">
        <f t="shared" si="32"/>
        <v>3329.2</v>
      </c>
      <c r="C187" s="41"/>
      <c r="D187" s="27">
        <f t="shared" si="30"/>
        <v>3955.6</v>
      </c>
      <c r="E187" s="45"/>
      <c r="F187" s="27">
        <f t="shared" si="31"/>
        <v>4669</v>
      </c>
      <c r="G187" s="41"/>
      <c r="H187" s="27">
        <f t="shared" si="28"/>
        <v>5614.4</v>
      </c>
      <c r="I187" s="41"/>
    </row>
    <row r="188" spans="1:9">
      <c r="A188" s="33">
        <v>6000</v>
      </c>
      <c r="B188" s="27">
        <f t="shared" si="32"/>
        <v>3444</v>
      </c>
      <c r="C188" s="41"/>
      <c r="D188" s="27">
        <f t="shared" si="30"/>
        <v>4092</v>
      </c>
      <c r="E188" s="45"/>
      <c r="F188" s="27">
        <f t="shared" si="31"/>
        <v>4830</v>
      </c>
      <c r="G188" s="41"/>
      <c r="H188" s="27">
        <f t="shared" si="28"/>
        <v>5808</v>
      </c>
      <c r="I188" s="41"/>
    </row>
  </sheetData>
  <mergeCells count="20">
    <mergeCell ref="A144:I144"/>
    <mergeCell ref="A6:I6"/>
    <mergeCell ref="B145:C145"/>
    <mergeCell ref="D145:E145"/>
    <mergeCell ref="F145:G145"/>
    <mergeCell ref="H145:I145"/>
    <mergeCell ref="B7:C7"/>
    <mergeCell ref="D7:E7"/>
    <mergeCell ref="F7:G7"/>
    <mergeCell ref="H7:I7"/>
    <mergeCell ref="B53:C53"/>
    <mergeCell ref="D53:E53"/>
    <mergeCell ref="A52:I52"/>
    <mergeCell ref="A98:I98"/>
    <mergeCell ref="F53:G53"/>
    <mergeCell ref="B99:C99"/>
    <mergeCell ref="D99:E99"/>
    <mergeCell ref="F99:G99"/>
    <mergeCell ref="H99:I99"/>
    <mergeCell ref="H53:I53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LKH</vt:lpstr>
      <vt:lpstr>Ark2</vt:lpstr>
      <vt:lpstr>Blad1</vt:lpstr>
      <vt:lpstr>LKH!Tulostusalue</vt:lpstr>
    </vt:vector>
  </TitlesOfParts>
  <Company>NorArmatur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Kristian Bjørnland</dc:creator>
  <cp:lastModifiedBy>Kim Karkulahti</cp:lastModifiedBy>
  <cp:lastPrinted>2012-09-18T14:15:49Z</cp:lastPrinted>
  <dcterms:created xsi:type="dcterms:W3CDTF">2001-10-22T08:56:49Z</dcterms:created>
  <dcterms:modified xsi:type="dcterms:W3CDTF">2025-04-07T06:04:05Z</dcterms:modified>
</cp:coreProperties>
</file>